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5" activeTab="5"/>
  </bookViews>
  <sheets>
    <sheet name="Sheet1" sheetId="1" state="hidden" r:id="rId1"/>
    <sheet name="人财" sheetId="4" state="hidden" r:id="rId2"/>
    <sheet name="人寿" sheetId="3" state="hidden" r:id="rId3"/>
    <sheet name="中华联合" sheetId="2" state="hidden" r:id="rId4"/>
    <sheet name="Sheet5" sheetId="5" state="hidden" r:id="rId5"/>
    <sheet name="中央品种" sheetId="9" r:id="rId6"/>
    <sheet name="省级及一县一品" sheetId="10" r:id="rId7"/>
    <sheet name="Sheet4" sheetId="16" state="hidden" r:id="rId8"/>
    <sheet name="Sheet6" sheetId="17" state="hidden" r:id="rId9"/>
    <sheet name="各公司中央品种" sheetId="14" state="hidden" r:id="rId10"/>
    <sheet name="各公司省级及一县一品" sheetId="15" state="hidden" r:id="rId11"/>
    <sheet name="Sheet2" sheetId="11" state="hidden" r:id="rId12"/>
    <sheet name="Sheet3" sheetId="12" state="hidden" r:id="rId13"/>
  </sheets>
  <definedNames>
    <definedName name="_xlnm._FilterDatabase" localSheetId="6" hidden="1">省级及一县一品!$A$1:$W$19</definedName>
  </definedNames>
  <calcPr calcId="144525"/>
</workbook>
</file>

<file path=xl/sharedStrings.xml><?xml version="1.0" encoding="utf-8"?>
<sst xmlns="http://schemas.openxmlformats.org/spreadsheetml/2006/main" count="701" uniqueCount="87">
  <si>
    <t>临泽县2023年农业保险计划任务分解表</t>
  </si>
  <si>
    <t>序号</t>
  </si>
  <si>
    <t xml:space="preserve">     种
     类
 镇</t>
  </si>
  <si>
    <t>中央补贴品种</t>
  </si>
  <si>
    <t>省级补贴品种</t>
  </si>
  <si>
    <t>一县一品</t>
  </si>
  <si>
    <t>制种玉米(亩)</t>
  </si>
  <si>
    <t>大田玉米(亩)</t>
  </si>
  <si>
    <t>能繁母猪(头)</t>
  </si>
  <si>
    <t>奶牛</t>
  </si>
  <si>
    <t>小麦(亩)</t>
  </si>
  <si>
    <t>育肥猪(头)</t>
  </si>
  <si>
    <t>肉牛(头)</t>
  </si>
  <si>
    <t>肉羊(头)</t>
  </si>
  <si>
    <t>露地蔬菜 (亩)</t>
  </si>
  <si>
    <t>设施蔬菜(棚体+蔬菜损失)</t>
  </si>
  <si>
    <t>桃
(亩)</t>
  </si>
  <si>
    <t>红枣(亩)</t>
  </si>
  <si>
    <t>葡萄(亩)</t>
  </si>
  <si>
    <t>荷斯坦
(头)</t>
  </si>
  <si>
    <t>西门塔尔(头)</t>
  </si>
  <si>
    <t>棚体保险(亩)</t>
  </si>
  <si>
    <t>棚内蔬菜保险(亩)</t>
  </si>
  <si>
    <t>日光温室</t>
  </si>
  <si>
    <t>钢架拱棚</t>
  </si>
  <si>
    <t>小计</t>
  </si>
  <si>
    <t>脱贫户承保户数</t>
  </si>
  <si>
    <t>脱贫户承保任务</t>
  </si>
  <si>
    <t>其他农户承保任务</t>
  </si>
  <si>
    <t>任务
计划</t>
  </si>
  <si>
    <t>沙河镇</t>
  </si>
  <si>
    <t>平川镇</t>
  </si>
  <si>
    <t>鸭暖镇</t>
  </si>
  <si>
    <t>中华联合</t>
  </si>
  <si>
    <t>新华镇</t>
  </si>
  <si>
    <t>倪家营镇</t>
  </si>
  <si>
    <t>人财</t>
  </si>
  <si>
    <t>蓼泉镇</t>
  </si>
  <si>
    <t>板桥镇</t>
  </si>
  <si>
    <t>人寿</t>
  </si>
  <si>
    <r>
      <rPr>
        <sz val="11"/>
        <rFont val="宋体"/>
        <charset val="134"/>
      </rPr>
      <t>附件</t>
    </r>
    <r>
      <rPr>
        <sz val="11"/>
        <rFont val="MingLiU"/>
        <charset val="134"/>
      </rPr>
      <t>1</t>
    </r>
  </si>
  <si>
    <t>2023年农业保险资金申报表</t>
  </si>
  <si>
    <t>品种</t>
  </si>
  <si>
    <t>单位保额</t>
  </si>
  <si>
    <t>费率</t>
  </si>
  <si>
    <t>单位
保费</t>
  </si>
  <si>
    <t>全部资金（含农户自筹）</t>
  </si>
  <si>
    <t>全部财政补助资金</t>
  </si>
  <si>
    <t>各级保费分摊比例</t>
  </si>
  <si>
    <t>其 中：</t>
  </si>
  <si>
    <t>中央财政补贴</t>
  </si>
  <si>
    <t>省级财政补贴</t>
  </si>
  <si>
    <t>市县财政补贴</t>
  </si>
  <si>
    <t>投保人自行承担</t>
  </si>
  <si>
    <t>申报
计划</t>
  </si>
  <si>
    <t>已脱贫
建档立卡户</t>
  </si>
  <si>
    <t>其他投保人 
(计划)</t>
  </si>
  <si>
    <t>已脱贫建档立卡户</t>
  </si>
  <si>
    <t>其他投保人</t>
  </si>
  <si>
    <t>户数</t>
  </si>
  <si>
    <t>计划</t>
  </si>
  <si>
    <t>比例</t>
  </si>
  <si>
    <t>保费</t>
  </si>
  <si>
    <t>金额</t>
  </si>
  <si>
    <t>中央品种</t>
  </si>
  <si>
    <t>玉米</t>
  </si>
  <si>
    <t>制种玉米</t>
  </si>
  <si>
    <t>大田玉米</t>
  </si>
  <si>
    <t>小麦</t>
  </si>
  <si>
    <t>能繁母猪</t>
  </si>
  <si>
    <t>育肥猪</t>
  </si>
  <si>
    <t>荷斯坦</t>
  </si>
  <si>
    <t>西门塔尔</t>
  </si>
  <si>
    <t>省级品种</t>
  </si>
  <si>
    <t>露地蔬菜</t>
  </si>
  <si>
    <t>棚体
保险</t>
  </si>
  <si>
    <t>棚内蔬菜保险</t>
  </si>
  <si>
    <t>桃</t>
  </si>
  <si>
    <t>肉牛</t>
  </si>
  <si>
    <t>肉羊</t>
  </si>
  <si>
    <t>红枣</t>
  </si>
  <si>
    <t>葡萄</t>
  </si>
  <si>
    <t>合计</t>
  </si>
  <si>
    <r>
      <t>临泽县2023年农业保险计划任务分解表</t>
    </r>
    <r>
      <rPr>
        <sz val="12"/>
        <color theme="1"/>
        <rFont val="方正小标宋简体"/>
        <charset val="134"/>
      </rPr>
      <t>（中央补贴品种）</t>
    </r>
  </si>
  <si>
    <t>公益林（亩）</t>
  </si>
  <si>
    <t>张掖市林业和草原局</t>
  </si>
  <si>
    <r>
      <t>临泽县2023年农业保险计划任务分解表</t>
    </r>
    <r>
      <rPr>
        <sz val="12"/>
        <color theme="1"/>
        <rFont val="方正小标宋简体"/>
        <charset val="134"/>
      </rPr>
      <t>(省级补贴品种及一县一品)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</si>
</sst>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 "/>
    <numFmt numFmtId="178" formatCode="0.00_ "/>
    <numFmt numFmtId="179" formatCode="0.0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8"/>
      <name val="方正小标宋简体"/>
      <charset val="134"/>
    </font>
    <font>
      <sz val="9"/>
      <name val="宋体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sz val="9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方正小标宋简体"/>
      <charset val="134"/>
    </font>
    <font>
      <sz val="11"/>
      <name val="MingLiU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20" applyNumberFormat="0" applyAlignment="0" applyProtection="0">
      <alignment vertical="center"/>
    </xf>
    <xf numFmtId="0" fontId="29" fillId="12" borderId="16" applyNumberFormat="0" applyAlignment="0" applyProtection="0">
      <alignment vertical="center"/>
    </xf>
    <xf numFmtId="0" fontId="30" fillId="13" borderId="21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0" borderId="0" xfId="0" applyFont="1" applyFill="1" applyAlignment="1">
      <alignment vertical="top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top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9" fontId="12" fillId="0" borderId="2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 wrapText="1"/>
    </xf>
    <xf numFmtId="179" fontId="12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676275</xdr:colOff>
      <xdr:row>11</xdr:row>
      <xdr:rowOff>38100</xdr:rowOff>
    </xdr:to>
    <xdr:cxnSp>
      <xdr:nvCxnSpPr>
        <xdr:cNvPr id="2" name="直接连接符 1"/>
        <xdr:cNvCxnSpPr/>
      </xdr:nvCxnSpPr>
      <xdr:spPr>
        <a:xfrm>
          <a:off x="381635" y="476250"/>
          <a:ext cx="572135" cy="2070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676275</xdr:colOff>
      <xdr:row>11</xdr:row>
      <xdr:rowOff>38100</xdr:rowOff>
    </xdr:to>
    <xdr:cxnSp>
      <xdr:nvCxnSpPr>
        <xdr:cNvPr id="2" name="直接连接符 1"/>
        <xdr:cNvCxnSpPr/>
      </xdr:nvCxnSpPr>
      <xdr:spPr>
        <a:xfrm>
          <a:off x="381635" y="476250"/>
          <a:ext cx="572135" cy="2070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676275</xdr:colOff>
      <xdr:row>11</xdr:row>
      <xdr:rowOff>38100</xdr:rowOff>
    </xdr:to>
    <xdr:cxnSp>
      <xdr:nvCxnSpPr>
        <xdr:cNvPr id="2" name="直接连接符 1"/>
        <xdr:cNvCxnSpPr/>
      </xdr:nvCxnSpPr>
      <xdr:spPr>
        <a:xfrm>
          <a:off x="381635" y="476250"/>
          <a:ext cx="572135" cy="2070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676275</xdr:colOff>
      <xdr:row>11</xdr:row>
      <xdr:rowOff>38100</xdr:rowOff>
    </xdr:to>
    <xdr:cxnSp>
      <xdr:nvCxnSpPr>
        <xdr:cNvPr id="2" name="直接连接符 1"/>
        <xdr:cNvCxnSpPr/>
      </xdr:nvCxnSpPr>
      <xdr:spPr>
        <a:xfrm>
          <a:off x="381635" y="565150"/>
          <a:ext cx="572135" cy="2355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676275</xdr:colOff>
      <xdr:row>11</xdr:row>
      <xdr:rowOff>38100</xdr:rowOff>
    </xdr:to>
    <xdr:cxnSp>
      <xdr:nvCxnSpPr>
        <xdr:cNvPr id="2" name="直接连接符 1"/>
        <xdr:cNvCxnSpPr/>
      </xdr:nvCxnSpPr>
      <xdr:spPr>
        <a:xfrm>
          <a:off x="381635" y="476250"/>
          <a:ext cx="572135" cy="2209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676275</xdr:colOff>
      <xdr:row>11</xdr:row>
      <xdr:rowOff>38100</xdr:rowOff>
    </xdr:to>
    <xdr:cxnSp>
      <xdr:nvCxnSpPr>
        <xdr:cNvPr id="2" name="直接连接符 1"/>
        <xdr:cNvCxnSpPr/>
      </xdr:nvCxnSpPr>
      <xdr:spPr>
        <a:xfrm>
          <a:off x="381635" y="476250"/>
          <a:ext cx="572135" cy="2070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676275</xdr:colOff>
      <xdr:row>11</xdr:row>
      <xdr:rowOff>38100</xdr:rowOff>
    </xdr:to>
    <xdr:cxnSp>
      <xdr:nvCxnSpPr>
        <xdr:cNvPr id="2" name="直接连接符 1"/>
        <xdr:cNvCxnSpPr/>
      </xdr:nvCxnSpPr>
      <xdr:spPr>
        <a:xfrm>
          <a:off x="381635" y="476250"/>
          <a:ext cx="572135" cy="2070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676275</xdr:colOff>
      <xdr:row>11</xdr:row>
      <xdr:rowOff>38100</xdr:rowOff>
    </xdr:to>
    <xdr:cxnSp>
      <xdr:nvCxnSpPr>
        <xdr:cNvPr id="2" name="直接连接符 1"/>
        <xdr:cNvCxnSpPr/>
      </xdr:nvCxnSpPr>
      <xdr:spPr>
        <a:xfrm>
          <a:off x="695325" y="361950"/>
          <a:ext cx="666750" cy="2247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676275</xdr:colOff>
      <xdr:row>11</xdr:row>
      <xdr:rowOff>38100</xdr:rowOff>
    </xdr:to>
    <xdr:cxnSp>
      <xdr:nvCxnSpPr>
        <xdr:cNvPr id="2" name="直接连接符 1"/>
        <xdr:cNvCxnSpPr/>
      </xdr:nvCxnSpPr>
      <xdr:spPr>
        <a:xfrm>
          <a:off x="695325" y="361950"/>
          <a:ext cx="666750" cy="2349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676275</xdr:colOff>
      <xdr:row>11</xdr:row>
      <xdr:rowOff>38100</xdr:rowOff>
    </xdr:to>
    <xdr:cxnSp>
      <xdr:nvCxnSpPr>
        <xdr:cNvPr id="2" name="直接连接符 1"/>
        <xdr:cNvCxnSpPr/>
      </xdr:nvCxnSpPr>
      <xdr:spPr>
        <a:xfrm>
          <a:off x="381635" y="476250"/>
          <a:ext cx="572135" cy="2070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24"/>
  <sheetViews>
    <sheetView workbookViewId="0">
      <selection activeCell="K19" sqref="K19"/>
    </sheetView>
  </sheetViews>
  <sheetFormatPr defaultColWidth="9" defaultRowHeight="13.5"/>
  <cols>
    <col min="1" max="1" width="4.88333333333333" customWidth="1"/>
    <col min="2" max="2" width="7.63333333333333" customWidth="1"/>
    <col min="3" max="3" width="7.75" customWidth="1"/>
    <col min="4" max="4" width="6.13333333333333" customWidth="1"/>
    <col min="5" max="6" width="7.13333333333333" customWidth="1"/>
    <col min="7" max="7" width="6.80833333333333" customWidth="1"/>
    <col min="8" max="8" width="7.5" customWidth="1"/>
    <col min="9" max="9" width="6.38333333333333" customWidth="1"/>
    <col min="10" max="10" width="5.88333333333333" customWidth="1"/>
    <col min="11" max="11" width="6.55833333333333" customWidth="1"/>
    <col min="12" max="12" width="6" customWidth="1"/>
    <col min="13" max="13" width="5.88333333333333" customWidth="1"/>
    <col min="14" max="14" width="5.75" customWidth="1"/>
    <col min="15" max="15" width="6.63333333333333" customWidth="1"/>
    <col min="16" max="16" width="5.5" customWidth="1"/>
    <col min="17" max="17" width="6.25" customWidth="1"/>
    <col min="18" max="18" width="5.75" customWidth="1"/>
    <col min="19" max="19" width="6.88333333333333" customWidth="1"/>
    <col min="20" max="20" width="6.55833333333333" customWidth="1"/>
    <col min="21" max="21" width="5.88333333333333" customWidth="1"/>
    <col min="22" max="22" width="5.75" customWidth="1"/>
    <col min="23" max="23" width="6.38333333333333" customWidth="1"/>
    <col min="24" max="24" width="6.96666666666667" customWidth="1"/>
    <col min="25" max="25" width="6.5" customWidth="1"/>
    <col min="26" max="26" width="6.13333333333333" customWidth="1"/>
    <col min="27" max="27" width="5.63333333333333" customWidth="1"/>
    <col min="28" max="28" width="7.38333333333333" customWidth="1"/>
    <col min="29" max="29" width="5.75" customWidth="1"/>
    <col min="30" max="30" width="5.88333333333333" customWidth="1"/>
    <col min="31" max="31" width="6.88333333333333" customWidth="1"/>
    <col min="32" max="32" width="7.5" customWidth="1"/>
    <col min="33" max="33" width="6.75" customWidth="1"/>
    <col min="34" max="34" width="6.38333333333333" customWidth="1"/>
    <col min="35" max="35" width="6.63333333333333" customWidth="1"/>
    <col min="37" max="37" width="7.13333333333333" customWidth="1"/>
    <col min="38" max="38" width="6" customWidth="1"/>
    <col min="39" max="39" width="6.5" customWidth="1"/>
    <col min="40" max="40" width="5.25" customWidth="1"/>
    <col min="43" max="43" width="6" customWidth="1"/>
    <col min="44" max="44" width="6.38333333333333" customWidth="1"/>
    <col min="45" max="45" width="7" customWidth="1"/>
    <col min="46" max="46" width="5.63333333333333" customWidth="1"/>
    <col min="47" max="47" width="6.13333333333333" customWidth="1"/>
    <col min="48" max="48" width="6.38333333333333" customWidth="1"/>
  </cols>
  <sheetData>
    <row r="1" ht="36" customHeight="1" spans="1:4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</row>
    <row r="2" ht="15" customHeight="1" spans="1:48">
      <c r="A2" s="5" t="s">
        <v>1</v>
      </c>
      <c r="B2" s="6" t="s">
        <v>2</v>
      </c>
      <c r="C2" s="7" t="s">
        <v>3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 t="s">
        <v>4</v>
      </c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10" t="s">
        <v>5</v>
      </c>
      <c r="AS2" s="11"/>
      <c r="AT2" s="11"/>
      <c r="AU2" s="11"/>
      <c r="AV2" s="12"/>
    </row>
    <row r="3" spans="1:48">
      <c r="A3" s="8"/>
      <c r="B3" s="9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16"/>
      <c r="AS3" s="17"/>
      <c r="AT3" s="17"/>
      <c r="AU3" s="17"/>
      <c r="AV3" s="18"/>
    </row>
    <row r="4" ht="9" customHeight="1" spans="1:48">
      <c r="A4" s="8"/>
      <c r="B4" s="9"/>
      <c r="C4" s="10" t="s">
        <v>6</v>
      </c>
      <c r="D4" s="11"/>
      <c r="E4" s="11"/>
      <c r="F4" s="12"/>
      <c r="G4" s="10" t="s">
        <v>7</v>
      </c>
      <c r="H4" s="11"/>
      <c r="I4" s="11"/>
      <c r="J4" s="12"/>
      <c r="K4" s="10" t="s">
        <v>8</v>
      </c>
      <c r="L4" s="11"/>
      <c r="M4" s="11"/>
      <c r="N4" s="12"/>
      <c r="O4" s="10" t="s">
        <v>9</v>
      </c>
      <c r="P4" s="11"/>
      <c r="Q4" s="11"/>
      <c r="R4" s="11"/>
      <c r="S4" s="12"/>
      <c r="T4" s="10" t="s">
        <v>10</v>
      </c>
      <c r="U4" s="11"/>
      <c r="V4" s="11"/>
      <c r="W4" s="12"/>
      <c r="X4" s="10" t="s">
        <v>11</v>
      </c>
      <c r="Y4" s="11"/>
      <c r="Z4" s="11"/>
      <c r="AA4" s="12"/>
      <c r="AB4" s="10" t="s">
        <v>12</v>
      </c>
      <c r="AC4" s="11"/>
      <c r="AD4" s="11"/>
      <c r="AE4" s="12"/>
      <c r="AF4" s="10" t="s">
        <v>13</v>
      </c>
      <c r="AG4" s="11"/>
      <c r="AH4" s="11"/>
      <c r="AI4" s="12"/>
      <c r="AJ4" s="5" t="s">
        <v>14</v>
      </c>
      <c r="AK4" s="7" t="s">
        <v>15</v>
      </c>
      <c r="AL4" s="7"/>
      <c r="AM4" s="7"/>
      <c r="AN4" s="7"/>
      <c r="AO4" s="7"/>
      <c r="AP4" s="7"/>
      <c r="AQ4" s="5" t="s">
        <v>16</v>
      </c>
      <c r="AR4" s="5" t="s">
        <v>17</v>
      </c>
      <c r="AS4" s="10" t="s">
        <v>18</v>
      </c>
      <c r="AT4" s="11"/>
      <c r="AU4" s="11"/>
      <c r="AV4" s="12"/>
    </row>
    <row r="5" ht="9" customHeight="1" spans="1:48">
      <c r="A5" s="8"/>
      <c r="B5" s="9"/>
      <c r="C5" s="13"/>
      <c r="D5" s="14"/>
      <c r="E5" s="14"/>
      <c r="F5" s="15"/>
      <c r="G5" s="13"/>
      <c r="H5" s="14"/>
      <c r="I5" s="14"/>
      <c r="J5" s="15"/>
      <c r="K5" s="13"/>
      <c r="L5" s="14"/>
      <c r="M5" s="14"/>
      <c r="N5" s="15"/>
      <c r="O5" s="16"/>
      <c r="P5" s="17"/>
      <c r="Q5" s="17"/>
      <c r="R5" s="17"/>
      <c r="S5" s="18"/>
      <c r="T5" s="13"/>
      <c r="U5" s="14"/>
      <c r="V5" s="14"/>
      <c r="W5" s="15"/>
      <c r="X5" s="13"/>
      <c r="Y5" s="14"/>
      <c r="Z5" s="14"/>
      <c r="AA5" s="15"/>
      <c r="AB5" s="13"/>
      <c r="AC5" s="14"/>
      <c r="AD5" s="14"/>
      <c r="AE5" s="15"/>
      <c r="AF5" s="13"/>
      <c r="AG5" s="14"/>
      <c r="AH5" s="14"/>
      <c r="AI5" s="15"/>
      <c r="AJ5" s="8"/>
      <c r="AK5" s="7"/>
      <c r="AL5" s="7"/>
      <c r="AM5" s="7"/>
      <c r="AN5" s="7"/>
      <c r="AO5" s="7"/>
      <c r="AP5" s="7"/>
      <c r="AQ5" s="8"/>
      <c r="AR5" s="8"/>
      <c r="AS5" s="13"/>
      <c r="AT5" s="14"/>
      <c r="AU5" s="14"/>
      <c r="AV5" s="15"/>
    </row>
    <row r="6" ht="9" customHeight="1" spans="1:48">
      <c r="A6" s="8"/>
      <c r="B6" s="9"/>
      <c r="C6" s="13"/>
      <c r="D6" s="14"/>
      <c r="E6" s="14"/>
      <c r="F6" s="15"/>
      <c r="G6" s="13"/>
      <c r="H6" s="14"/>
      <c r="I6" s="14"/>
      <c r="J6" s="15"/>
      <c r="K6" s="13"/>
      <c r="L6" s="14"/>
      <c r="M6" s="14"/>
      <c r="N6" s="15"/>
      <c r="O6" s="5" t="s">
        <v>19</v>
      </c>
      <c r="P6" s="10" t="s">
        <v>20</v>
      </c>
      <c r="Q6" s="11"/>
      <c r="R6" s="11"/>
      <c r="S6" s="12"/>
      <c r="T6" s="13"/>
      <c r="U6" s="14"/>
      <c r="V6" s="14"/>
      <c r="W6" s="15"/>
      <c r="X6" s="13"/>
      <c r="Y6" s="14"/>
      <c r="Z6" s="14"/>
      <c r="AA6" s="15"/>
      <c r="AB6" s="13"/>
      <c r="AC6" s="14"/>
      <c r="AD6" s="14"/>
      <c r="AE6" s="15"/>
      <c r="AF6" s="13"/>
      <c r="AG6" s="14"/>
      <c r="AH6" s="14"/>
      <c r="AI6" s="15"/>
      <c r="AJ6" s="8"/>
      <c r="AK6" s="7" t="s">
        <v>21</v>
      </c>
      <c r="AL6" s="7"/>
      <c r="AM6" s="7"/>
      <c r="AN6" s="7"/>
      <c r="AO6" s="7"/>
      <c r="AP6" s="5" t="s">
        <v>22</v>
      </c>
      <c r="AQ6" s="8"/>
      <c r="AR6" s="8"/>
      <c r="AS6" s="13"/>
      <c r="AT6" s="14"/>
      <c r="AU6" s="14"/>
      <c r="AV6" s="15"/>
    </row>
    <row r="7" ht="9" customHeight="1" spans="1:48">
      <c r="A7" s="8"/>
      <c r="B7" s="9"/>
      <c r="C7" s="13"/>
      <c r="D7" s="14"/>
      <c r="E7" s="14"/>
      <c r="F7" s="15"/>
      <c r="G7" s="13"/>
      <c r="H7" s="14"/>
      <c r="I7" s="14"/>
      <c r="J7" s="15"/>
      <c r="K7" s="13"/>
      <c r="L7" s="14"/>
      <c r="M7" s="14"/>
      <c r="N7" s="15"/>
      <c r="O7" s="8"/>
      <c r="P7" s="13"/>
      <c r="Q7" s="14"/>
      <c r="R7" s="14"/>
      <c r="S7" s="15"/>
      <c r="T7" s="13"/>
      <c r="U7" s="14"/>
      <c r="V7" s="14"/>
      <c r="W7" s="15"/>
      <c r="X7" s="13"/>
      <c r="Y7" s="14"/>
      <c r="Z7" s="14"/>
      <c r="AA7" s="15"/>
      <c r="AB7" s="13"/>
      <c r="AC7" s="14"/>
      <c r="AD7" s="14"/>
      <c r="AE7" s="15"/>
      <c r="AF7" s="13"/>
      <c r="AG7" s="14"/>
      <c r="AH7" s="14"/>
      <c r="AI7" s="15"/>
      <c r="AJ7" s="8"/>
      <c r="AK7" s="7"/>
      <c r="AL7" s="7"/>
      <c r="AM7" s="7"/>
      <c r="AN7" s="7"/>
      <c r="AO7" s="7"/>
      <c r="AP7" s="8"/>
      <c r="AQ7" s="8"/>
      <c r="AR7" s="8"/>
      <c r="AS7" s="13"/>
      <c r="AT7" s="14"/>
      <c r="AU7" s="14"/>
      <c r="AV7" s="15"/>
    </row>
    <row r="8" ht="9" customHeight="1" spans="1:48">
      <c r="A8" s="8"/>
      <c r="B8" s="9"/>
      <c r="C8" s="13"/>
      <c r="D8" s="14"/>
      <c r="E8" s="14"/>
      <c r="F8" s="15"/>
      <c r="G8" s="13"/>
      <c r="H8" s="14"/>
      <c r="I8" s="14"/>
      <c r="J8" s="15"/>
      <c r="K8" s="13"/>
      <c r="L8" s="14"/>
      <c r="M8" s="14"/>
      <c r="N8" s="15"/>
      <c r="O8" s="8"/>
      <c r="P8" s="13"/>
      <c r="Q8" s="14"/>
      <c r="R8" s="14"/>
      <c r="S8" s="15"/>
      <c r="T8" s="13"/>
      <c r="U8" s="14"/>
      <c r="V8" s="14"/>
      <c r="W8" s="15"/>
      <c r="X8" s="13"/>
      <c r="Y8" s="14"/>
      <c r="Z8" s="14"/>
      <c r="AA8" s="15"/>
      <c r="AB8" s="13"/>
      <c r="AC8" s="14"/>
      <c r="AD8" s="14"/>
      <c r="AE8" s="15"/>
      <c r="AF8" s="13"/>
      <c r="AG8" s="14"/>
      <c r="AH8" s="14"/>
      <c r="AI8" s="15"/>
      <c r="AJ8" s="8"/>
      <c r="AK8" s="7"/>
      <c r="AL8" s="7"/>
      <c r="AM8" s="7"/>
      <c r="AN8" s="7"/>
      <c r="AO8" s="7"/>
      <c r="AP8" s="8"/>
      <c r="AQ8" s="8"/>
      <c r="AR8" s="8"/>
      <c r="AS8" s="13"/>
      <c r="AT8" s="14"/>
      <c r="AU8" s="14"/>
      <c r="AV8" s="15"/>
    </row>
    <row r="9" ht="9" customHeight="1" spans="1:48">
      <c r="A9" s="8"/>
      <c r="B9" s="9"/>
      <c r="C9" s="13"/>
      <c r="D9" s="14"/>
      <c r="E9" s="14"/>
      <c r="F9" s="15"/>
      <c r="G9" s="13"/>
      <c r="H9" s="14"/>
      <c r="I9" s="14"/>
      <c r="J9" s="15"/>
      <c r="K9" s="13"/>
      <c r="L9" s="14"/>
      <c r="M9" s="14"/>
      <c r="N9" s="15"/>
      <c r="O9" s="8"/>
      <c r="P9" s="13"/>
      <c r="Q9" s="14"/>
      <c r="R9" s="14"/>
      <c r="S9" s="15"/>
      <c r="T9" s="13"/>
      <c r="U9" s="14"/>
      <c r="V9" s="14"/>
      <c r="W9" s="15"/>
      <c r="X9" s="13"/>
      <c r="Y9" s="14"/>
      <c r="Z9" s="14"/>
      <c r="AA9" s="15"/>
      <c r="AB9" s="13"/>
      <c r="AC9" s="14"/>
      <c r="AD9" s="14"/>
      <c r="AE9" s="15"/>
      <c r="AF9" s="13"/>
      <c r="AG9" s="14"/>
      <c r="AH9" s="14"/>
      <c r="AI9" s="15"/>
      <c r="AJ9" s="8"/>
      <c r="AK9" s="10" t="s">
        <v>23</v>
      </c>
      <c r="AL9" s="11"/>
      <c r="AM9" s="11"/>
      <c r="AN9" s="12"/>
      <c r="AO9" s="5" t="s">
        <v>24</v>
      </c>
      <c r="AP9" s="8"/>
      <c r="AQ9" s="8"/>
      <c r="AR9" s="8"/>
      <c r="AS9" s="13"/>
      <c r="AT9" s="14"/>
      <c r="AU9" s="14"/>
      <c r="AV9" s="15"/>
    </row>
    <row r="10" ht="15" customHeight="1" spans="1:48">
      <c r="A10" s="8"/>
      <c r="B10" s="9"/>
      <c r="C10" s="16"/>
      <c r="D10" s="17"/>
      <c r="E10" s="17"/>
      <c r="F10" s="18"/>
      <c r="G10" s="16"/>
      <c r="H10" s="17"/>
      <c r="I10" s="17"/>
      <c r="J10" s="18"/>
      <c r="K10" s="16"/>
      <c r="L10" s="17"/>
      <c r="M10" s="17"/>
      <c r="N10" s="18"/>
      <c r="O10" s="8"/>
      <c r="P10" s="16"/>
      <c r="Q10" s="17"/>
      <c r="R10" s="17"/>
      <c r="S10" s="18"/>
      <c r="T10" s="16"/>
      <c r="U10" s="17"/>
      <c r="V10" s="17"/>
      <c r="W10" s="18"/>
      <c r="X10" s="16"/>
      <c r="Y10" s="17"/>
      <c r="Z10" s="17"/>
      <c r="AA10" s="18"/>
      <c r="AB10" s="16"/>
      <c r="AC10" s="17"/>
      <c r="AD10" s="17"/>
      <c r="AE10" s="18"/>
      <c r="AF10" s="16"/>
      <c r="AG10" s="17"/>
      <c r="AH10" s="17"/>
      <c r="AI10" s="18"/>
      <c r="AJ10" s="8"/>
      <c r="AK10" s="16"/>
      <c r="AL10" s="17"/>
      <c r="AM10" s="17"/>
      <c r="AN10" s="18"/>
      <c r="AO10" s="8"/>
      <c r="AP10" s="8"/>
      <c r="AQ10" s="8"/>
      <c r="AR10" s="8"/>
      <c r="AS10" s="16"/>
      <c r="AT10" s="17"/>
      <c r="AU10" s="17"/>
      <c r="AV10" s="18"/>
    </row>
    <row r="11" ht="64" customHeight="1" spans="1:48">
      <c r="A11" s="8"/>
      <c r="B11" s="19"/>
      <c r="C11" s="20" t="s">
        <v>25</v>
      </c>
      <c r="D11" s="20" t="s">
        <v>26</v>
      </c>
      <c r="E11" s="20" t="s">
        <v>27</v>
      </c>
      <c r="F11" s="20" t="s">
        <v>28</v>
      </c>
      <c r="G11" s="20" t="s">
        <v>25</v>
      </c>
      <c r="H11" s="20" t="s">
        <v>26</v>
      </c>
      <c r="I11" s="20" t="s">
        <v>27</v>
      </c>
      <c r="J11" s="20" t="s">
        <v>28</v>
      </c>
      <c r="K11" s="20" t="s">
        <v>25</v>
      </c>
      <c r="L11" s="20" t="s">
        <v>26</v>
      </c>
      <c r="M11" s="20" t="s">
        <v>27</v>
      </c>
      <c r="N11" s="20" t="s">
        <v>28</v>
      </c>
      <c r="O11" s="20"/>
      <c r="P11" s="20" t="s">
        <v>25</v>
      </c>
      <c r="Q11" s="20" t="s">
        <v>26</v>
      </c>
      <c r="R11" s="20" t="s">
        <v>27</v>
      </c>
      <c r="S11" s="20" t="s">
        <v>28</v>
      </c>
      <c r="T11" s="20" t="s">
        <v>25</v>
      </c>
      <c r="U11" s="20" t="s">
        <v>26</v>
      </c>
      <c r="V11" s="20" t="s">
        <v>27</v>
      </c>
      <c r="W11" s="20" t="s">
        <v>28</v>
      </c>
      <c r="X11" s="20" t="s">
        <v>25</v>
      </c>
      <c r="Y11" s="20" t="s">
        <v>26</v>
      </c>
      <c r="Z11" s="20" t="s">
        <v>27</v>
      </c>
      <c r="AA11" s="20" t="s">
        <v>28</v>
      </c>
      <c r="AB11" s="20" t="s">
        <v>25</v>
      </c>
      <c r="AC11" s="20" t="s">
        <v>26</v>
      </c>
      <c r="AD11" s="20" t="s">
        <v>27</v>
      </c>
      <c r="AE11" s="20" t="s">
        <v>28</v>
      </c>
      <c r="AF11" s="20" t="s">
        <v>25</v>
      </c>
      <c r="AG11" s="20" t="s">
        <v>26</v>
      </c>
      <c r="AH11" s="20" t="s">
        <v>27</v>
      </c>
      <c r="AI11" s="20" t="s">
        <v>28</v>
      </c>
      <c r="AJ11" s="20"/>
      <c r="AK11" s="20" t="s">
        <v>25</v>
      </c>
      <c r="AL11" s="20" t="s">
        <v>26</v>
      </c>
      <c r="AM11" s="20" t="s">
        <v>27</v>
      </c>
      <c r="AN11" s="20" t="s">
        <v>28</v>
      </c>
      <c r="AO11" s="20"/>
      <c r="AP11" s="20"/>
      <c r="AQ11" s="20"/>
      <c r="AR11" s="20"/>
      <c r="AS11" s="20" t="s">
        <v>25</v>
      </c>
      <c r="AT11" s="20" t="s">
        <v>26</v>
      </c>
      <c r="AU11" s="20" t="s">
        <v>27</v>
      </c>
      <c r="AV11" s="20" t="s">
        <v>28</v>
      </c>
    </row>
    <row r="12" s="1" customFormat="1" ht="32" customHeight="1" spans="1:48">
      <c r="A12" s="20"/>
      <c r="B12" s="7" t="s">
        <v>29</v>
      </c>
      <c r="C12" s="7">
        <f>C13+C14+C15+C17+C18+C20+C21</f>
        <v>260000</v>
      </c>
      <c r="D12" s="7">
        <f t="shared" ref="D12:AW12" si="0">D13+D14+D15+D17+D18+D20+D21</f>
        <v>1879</v>
      </c>
      <c r="E12" s="7">
        <f t="shared" si="0"/>
        <v>12100</v>
      </c>
      <c r="F12" s="7">
        <f t="shared" si="0"/>
        <v>247900</v>
      </c>
      <c r="G12" s="7">
        <f t="shared" si="0"/>
        <v>14730</v>
      </c>
      <c r="H12" s="7">
        <f t="shared" si="0"/>
        <v>420</v>
      </c>
      <c r="I12" s="7">
        <f t="shared" si="0"/>
        <v>3650</v>
      </c>
      <c r="J12" s="7">
        <f t="shared" si="0"/>
        <v>11080</v>
      </c>
      <c r="K12" s="7">
        <f t="shared" si="0"/>
        <v>3500</v>
      </c>
      <c r="L12" s="7">
        <f t="shared" si="0"/>
        <v>5</v>
      </c>
      <c r="M12" s="7">
        <f t="shared" si="0"/>
        <v>46</v>
      </c>
      <c r="N12" s="7">
        <f t="shared" si="0"/>
        <v>3454</v>
      </c>
      <c r="O12" s="7">
        <f t="shared" si="0"/>
        <v>10000</v>
      </c>
      <c r="P12" s="7">
        <f t="shared" si="0"/>
        <v>7500</v>
      </c>
      <c r="Q12" s="7">
        <f t="shared" si="0"/>
        <v>188</v>
      </c>
      <c r="R12" s="7">
        <f t="shared" si="0"/>
        <v>835</v>
      </c>
      <c r="S12" s="7">
        <f t="shared" si="0"/>
        <v>6665</v>
      </c>
      <c r="T12" s="7">
        <f t="shared" si="0"/>
        <v>3100</v>
      </c>
      <c r="U12" s="7">
        <f t="shared" si="0"/>
        <v>310</v>
      </c>
      <c r="V12" s="7">
        <f t="shared" si="0"/>
        <v>440</v>
      </c>
      <c r="W12" s="7">
        <f t="shared" si="0"/>
        <v>2660</v>
      </c>
      <c r="X12" s="7">
        <f t="shared" si="0"/>
        <v>20000</v>
      </c>
      <c r="Y12" s="7">
        <f t="shared" si="0"/>
        <v>10</v>
      </c>
      <c r="Z12" s="7">
        <f t="shared" si="0"/>
        <v>200</v>
      </c>
      <c r="AA12" s="7">
        <f t="shared" si="0"/>
        <v>19800</v>
      </c>
      <c r="AB12" s="7">
        <f t="shared" si="0"/>
        <v>3950</v>
      </c>
      <c r="AC12" s="7">
        <f t="shared" si="0"/>
        <v>101</v>
      </c>
      <c r="AD12" s="7">
        <f t="shared" si="0"/>
        <v>950</v>
      </c>
      <c r="AE12" s="7">
        <f t="shared" si="0"/>
        <v>3000</v>
      </c>
      <c r="AF12" s="7">
        <f t="shared" si="0"/>
        <v>9761</v>
      </c>
      <c r="AG12" s="7">
        <f t="shared" si="0"/>
        <v>183</v>
      </c>
      <c r="AH12" s="7">
        <f t="shared" si="0"/>
        <v>4061</v>
      </c>
      <c r="AI12" s="7">
        <f t="shared" si="0"/>
        <v>5700</v>
      </c>
      <c r="AJ12" s="7">
        <f t="shared" si="0"/>
        <v>1000</v>
      </c>
      <c r="AK12" s="7">
        <f t="shared" si="0"/>
        <v>800</v>
      </c>
      <c r="AL12" s="7">
        <f t="shared" si="0"/>
        <v>1</v>
      </c>
      <c r="AM12" s="7">
        <f t="shared" si="0"/>
        <v>3</v>
      </c>
      <c r="AN12" s="7">
        <f t="shared" si="0"/>
        <v>797</v>
      </c>
      <c r="AO12" s="7">
        <f t="shared" si="0"/>
        <v>1500</v>
      </c>
      <c r="AP12" s="7">
        <f t="shared" si="0"/>
        <v>2300</v>
      </c>
      <c r="AQ12" s="7">
        <f t="shared" si="0"/>
        <v>310</v>
      </c>
      <c r="AR12" s="7">
        <f t="shared" si="0"/>
        <v>800</v>
      </c>
      <c r="AS12" s="7">
        <f t="shared" si="0"/>
        <v>2000</v>
      </c>
      <c r="AT12" s="7">
        <f t="shared" si="0"/>
        <v>1</v>
      </c>
      <c r="AU12" s="7">
        <f t="shared" si="0"/>
        <v>8</v>
      </c>
      <c r="AV12" s="7">
        <f t="shared" si="0"/>
        <v>1992</v>
      </c>
    </row>
    <row r="13" s="1" customFormat="1" ht="32" customHeight="1" spans="1:48">
      <c r="A13" s="7"/>
      <c r="B13" s="7" t="s">
        <v>30</v>
      </c>
      <c r="C13" s="7">
        <v>20000</v>
      </c>
      <c r="D13" s="7">
        <v>100</v>
      </c>
      <c r="E13" s="7">
        <v>480</v>
      </c>
      <c r="F13" s="7">
        <f t="shared" ref="F13:F18" si="1">C13-E13</f>
        <v>19520</v>
      </c>
      <c r="G13" s="7">
        <v>900</v>
      </c>
      <c r="H13" s="7">
        <v>5</v>
      </c>
      <c r="I13" s="7">
        <v>50</v>
      </c>
      <c r="J13" s="7">
        <f>G13-I13</f>
        <v>850</v>
      </c>
      <c r="K13" s="7">
        <v>500</v>
      </c>
      <c r="L13" s="7">
        <v>0</v>
      </c>
      <c r="M13" s="7">
        <v>0</v>
      </c>
      <c r="N13" s="7">
        <f t="shared" ref="N13:N15" si="2">K13-M13</f>
        <v>500</v>
      </c>
      <c r="O13" s="7">
        <v>2500</v>
      </c>
      <c r="P13" s="7">
        <v>800</v>
      </c>
      <c r="Q13" s="7">
        <v>30</v>
      </c>
      <c r="R13" s="7">
        <v>140</v>
      </c>
      <c r="S13" s="7">
        <f t="shared" ref="S13:S15" si="3">P13-R13</f>
        <v>660</v>
      </c>
      <c r="T13" s="7">
        <v>200</v>
      </c>
      <c r="U13" s="7">
        <v>0</v>
      </c>
      <c r="V13" s="7">
        <v>0</v>
      </c>
      <c r="W13" s="7">
        <f t="shared" ref="W13:W15" si="4">T13-V13</f>
        <v>200</v>
      </c>
      <c r="X13" s="7">
        <v>2600</v>
      </c>
      <c r="Y13" s="7">
        <v>0</v>
      </c>
      <c r="Z13" s="7">
        <v>0</v>
      </c>
      <c r="AA13" s="7">
        <f t="shared" ref="AA13:AA15" si="5">X13-Z13</f>
        <v>2600</v>
      </c>
      <c r="AB13" s="7">
        <v>700</v>
      </c>
      <c r="AC13" s="7">
        <v>15</v>
      </c>
      <c r="AD13" s="7">
        <v>100</v>
      </c>
      <c r="AE13" s="7">
        <f t="shared" ref="AE13:AE15" si="6">AB13-AD13</f>
        <v>600</v>
      </c>
      <c r="AF13" s="7">
        <v>1600</v>
      </c>
      <c r="AG13" s="7">
        <v>50</v>
      </c>
      <c r="AH13" s="7">
        <v>1500</v>
      </c>
      <c r="AI13" s="7">
        <f t="shared" ref="AI13:AI15" si="7">AF13-AH13</f>
        <v>100</v>
      </c>
      <c r="AJ13" s="7">
        <v>300</v>
      </c>
      <c r="AK13" s="7">
        <v>80</v>
      </c>
      <c r="AL13" s="7">
        <v>0</v>
      </c>
      <c r="AM13" s="7">
        <v>0</v>
      </c>
      <c r="AN13" s="7">
        <f t="shared" ref="AN13:AN15" si="8">AK13-AM13</f>
        <v>80</v>
      </c>
      <c r="AO13" s="7">
        <v>200</v>
      </c>
      <c r="AP13" s="7">
        <v>280</v>
      </c>
      <c r="AQ13" s="7">
        <v>50</v>
      </c>
      <c r="AR13" s="7">
        <v>150</v>
      </c>
      <c r="AS13" s="7">
        <v>100</v>
      </c>
      <c r="AT13" s="7">
        <v>0</v>
      </c>
      <c r="AU13" s="7">
        <v>0</v>
      </c>
      <c r="AV13" s="7">
        <f t="shared" ref="AV13:AV15" si="9">AS13-AU13</f>
        <v>100</v>
      </c>
    </row>
    <row r="14" s="1" customFormat="1" ht="32" customHeight="1" spans="1:48">
      <c r="A14" s="7"/>
      <c r="B14" s="7" t="s">
        <v>31</v>
      </c>
      <c r="C14" s="7">
        <v>50000</v>
      </c>
      <c r="D14" s="7">
        <v>502</v>
      </c>
      <c r="E14" s="7">
        <v>2400</v>
      </c>
      <c r="F14" s="7">
        <f t="shared" si="1"/>
        <v>47600</v>
      </c>
      <c r="G14" s="7">
        <v>1200</v>
      </c>
      <c r="H14" s="7">
        <v>10</v>
      </c>
      <c r="I14" s="7">
        <v>100</v>
      </c>
      <c r="J14" s="7">
        <f>G14-I14</f>
        <v>1100</v>
      </c>
      <c r="K14" s="7">
        <v>500</v>
      </c>
      <c r="L14" s="7">
        <v>0</v>
      </c>
      <c r="M14" s="7">
        <v>0</v>
      </c>
      <c r="N14" s="7">
        <f t="shared" si="2"/>
        <v>500</v>
      </c>
      <c r="O14" s="7">
        <v>1000</v>
      </c>
      <c r="P14" s="7">
        <v>500</v>
      </c>
      <c r="Q14" s="7">
        <v>20</v>
      </c>
      <c r="R14" s="7">
        <v>85</v>
      </c>
      <c r="S14" s="7">
        <f t="shared" si="3"/>
        <v>415</v>
      </c>
      <c r="T14" s="7">
        <v>500</v>
      </c>
      <c r="U14" s="7">
        <v>0</v>
      </c>
      <c r="V14" s="7">
        <v>0</v>
      </c>
      <c r="W14" s="7">
        <f t="shared" si="4"/>
        <v>500</v>
      </c>
      <c r="X14" s="7">
        <v>800</v>
      </c>
      <c r="Y14" s="7">
        <v>0</v>
      </c>
      <c r="Z14" s="7">
        <v>0</v>
      </c>
      <c r="AA14" s="7">
        <f t="shared" si="5"/>
        <v>800</v>
      </c>
      <c r="AB14" s="7">
        <v>400</v>
      </c>
      <c r="AC14" s="7">
        <v>5</v>
      </c>
      <c r="AD14" s="7">
        <v>50</v>
      </c>
      <c r="AE14" s="7">
        <f t="shared" si="6"/>
        <v>350</v>
      </c>
      <c r="AF14" s="7">
        <v>1300</v>
      </c>
      <c r="AG14" s="7">
        <v>40</v>
      </c>
      <c r="AH14" s="7">
        <v>1200</v>
      </c>
      <c r="AI14" s="7">
        <f t="shared" si="7"/>
        <v>100</v>
      </c>
      <c r="AJ14" s="7">
        <v>200</v>
      </c>
      <c r="AK14" s="7">
        <v>150</v>
      </c>
      <c r="AL14" s="7">
        <v>1</v>
      </c>
      <c r="AM14" s="7">
        <v>3</v>
      </c>
      <c r="AN14" s="7">
        <f t="shared" si="8"/>
        <v>147</v>
      </c>
      <c r="AO14" s="7">
        <v>300</v>
      </c>
      <c r="AP14" s="7">
        <v>450</v>
      </c>
      <c r="AQ14" s="7">
        <v>160</v>
      </c>
      <c r="AR14" s="7">
        <v>100</v>
      </c>
      <c r="AS14" s="7">
        <v>860</v>
      </c>
      <c r="AT14" s="22">
        <v>1</v>
      </c>
      <c r="AU14" s="22">
        <v>8</v>
      </c>
      <c r="AV14" s="7">
        <f t="shared" si="9"/>
        <v>852</v>
      </c>
    </row>
    <row r="15" s="1" customFormat="1" ht="32" customHeight="1" spans="1:48">
      <c r="A15" s="7"/>
      <c r="B15" s="7" t="s">
        <v>32</v>
      </c>
      <c r="C15" s="7">
        <v>40000</v>
      </c>
      <c r="D15" s="7">
        <v>400</v>
      </c>
      <c r="E15" s="7">
        <v>1920</v>
      </c>
      <c r="F15" s="7">
        <f t="shared" si="1"/>
        <v>38080</v>
      </c>
      <c r="G15" s="7">
        <v>1500</v>
      </c>
      <c r="H15" s="7">
        <v>10</v>
      </c>
      <c r="I15" s="7">
        <v>100</v>
      </c>
      <c r="J15" s="7">
        <f t="shared" ref="J15:J21" si="10">G15-I15</f>
        <v>1400</v>
      </c>
      <c r="K15" s="7">
        <v>100</v>
      </c>
      <c r="L15" s="7">
        <v>0</v>
      </c>
      <c r="M15" s="7">
        <v>0</v>
      </c>
      <c r="N15" s="7">
        <f t="shared" si="2"/>
        <v>100</v>
      </c>
      <c r="O15" s="7">
        <v>1300</v>
      </c>
      <c r="P15" s="7">
        <v>700</v>
      </c>
      <c r="Q15" s="7">
        <v>28</v>
      </c>
      <c r="R15" s="7">
        <v>100</v>
      </c>
      <c r="S15" s="7">
        <f t="shared" si="3"/>
        <v>600</v>
      </c>
      <c r="T15" s="7">
        <v>500</v>
      </c>
      <c r="U15" s="7">
        <v>0</v>
      </c>
      <c r="V15" s="7">
        <v>0</v>
      </c>
      <c r="W15" s="7">
        <f t="shared" si="4"/>
        <v>500</v>
      </c>
      <c r="X15" s="7">
        <v>600</v>
      </c>
      <c r="Y15" s="7">
        <v>0</v>
      </c>
      <c r="Z15" s="7">
        <v>0</v>
      </c>
      <c r="AA15" s="7">
        <f t="shared" si="5"/>
        <v>600</v>
      </c>
      <c r="AB15" s="7">
        <v>250</v>
      </c>
      <c r="AC15" s="7">
        <v>5</v>
      </c>
      <c r="AD15" s="7">
        <v>50</v>
      </c>
      <c r="AE15" s="7">
        <f t="shared" si="6"/>
        <v>200</v>
      </c>
      <c r="AF15" s="7">
        <v>800</v>
      </c>
      <c r="AG15" s="7">
        <v>30</v>
      </c>
      <c r="AH15" s="7">
        <v>311</v>
      </c>
      <c r="AI15" s="7">
        <f t="shared" si="7"/>
        <v>489</v>
      </c>
      <c r="AJ15" s="7">
        <v>0</v>
      </c>
      <c r="AK15" s="7">
        <v>0</v>
      </c>
      <c r="AL15" s="7">
        <v>0</v>
      </c>
      <c r="AM15" s="7">
        <v>0</v>
      </c>
      <c r="AN15" s="7">
        <f t="shared" si="8"/>
        <v>0</v>
      </c>
      <c r="AO15" s="7">
        <v>50</v>
      </c>
      <c r="AP15" s="7">
        <v>50</v>
      </c>
      <c r="AQ15" s="7">
        <v>80</v>
      </c>
      <c r="AR15" s="7">
        <v>50</v>
      </c>
      <c r="AS15" s="7">
        <v>40</v>
      </c>
      <c r="AT15" s="7">
        <v>0</v>
      </c>
      <c r="AU15" s="7">
        <v>0</v>
      </c>
      <c r="AV15" s="7">
        <f t="shared" si="9"/>
        <v>40</v>
      </c>
    </row>
    <row r="16" s="2" customFormat="1" ht="32" customHeight="1" spans="1:48">
      <c r="A16" s="21" t="s">
        <v>33</v>
      </c>
      <c r="B16" s="21"/>
      <c r="C16" s="21">
        <f>C13+C14+C15</f>
        <v>110000</v>
      </c>
      <c r="D16" s="21">
        <f t="shared" ref="D16:AW16" si="11">D13+D14+D15</f>
        <v>1002</v>
      </c>
      <c r="E16" s="21">
        <f t="shared" si="11"/>
        <v>4800</v>
      </c>
      <c r="F16" s="21">
        <f t="shared" si="11"/>
        <v>105200</v>
      </c>
      <c r="G16" s="21">
        <f t="shared" si="11"/>
        <v>3600</v>
      </c>
      <c r="H16" s="21">
        <f t="shared" si="11"/>
        <v>25</v>
      </c>
      <c r="I16" s="21">
        <f t="shared" si="11"/>
        <v>250</v>
      </c>
      <c r="J16" s="21">
        <f t="shared" si="11"/>
        <v>3350</v>
      </c>
      <c r="K16" s="21">
        <f t="shared" si="11"/>
        <v>1100</v>
      </c>
      <c r="L16" s="21">
        <f t="shared" si="11"/>
        <v>0</v>
      </c>
      <c r="M16" s="21">
        <f t="shared" si="11"/>
        <v>0</v>
      </c>
      <c r="N16" s="21">
        <f t="shared" si="11"/>
        <v>1100</v>
      </c>
      <c r="O16" s="21">
        <f t="shared" si="11"/>
        <v>4800</v>
      </c>
      <c r="P16" s="21">
        <f t="shared" si="11"/>
        <v>2000</v>
      </c>
      <c r="Q16" s="21">
        <f t="shared" si="11"/>
        <v>78</v>
      </c>
      <c r="R16" s="21">
        <f t="shared" si="11"/>
        <v>325</v>
      </c>
      <c r="S16" s="21">
        <f t="shared" si="11"/>
        <v>1675</v>
      </c>
      <c r="T16" s="21">
        <f t="shared" si="11"/>
        <v>1200</v>
      </c>
      <c r="U16" s="21">
        <f t="shared" si="11"/>
        <v>0</v>
      </c>
      <c r="V16" s="21">
        <f t="shared" si="11"/>
        <v>0</v>
      </c>
      <c r="W16" s="21">
        <f t="shared" si="11"/>
        <v>1200</v>
      </c>
      <c r="X16" s="21">
        <f t="shared" si="11"/>
        <v>4000</v>
      </c>
      <c r="Y16" s="21">
        <f t="shared" si="11"/>
        <v>0</v>
      </c>
      <c r="Z16" s="21">
        <f t="shared" si="11"/>
        <v>0</v>
      </c>
      <c r="AA16" s="21">
        <f t="shared" si="11"/>
        <v>4000</v>
      </c>
      <c r="AB16" s="21">
        <f t="shared" si="11"/>
        <v>1350</v>
      </c>
      <c r="AC16" s="21">
        <f t="shared" si="11"/>
        <v>25</v>
      </c>
      <c r="AD16" s="21">
        <f t="shared" si="11"/>
        <v>200</v>
      </c>
      <c r="AE16" s="21">
        <f t="shared" si="11"/>
        <v>1150</v>
      </c>
      <c r="AF16" s="21">
        <f t="shared" si="11"/>
        <v>3700</v>
      </c>
      <c r="AG16" s="21">
        <f t="shared" si="11"/>
        <v>120</v>
      </c>
      <c r="AH16" s="21">
        <f t="shared" si="11"/>
        <v>3011</v>
      </c>
      <c r="AI16" s="21">
        <f t="shared" si="11"/>
        <v>689</v>
      </c>
      <c r="AJ16" s="21">
        <f t="shared" si="11"/>
        <v>500</v>
      </c>
      <c r="AK16" s="21">
        <f t="shared" si="11"/>
        <v>230</v>
      </c>
      <c r="AL16" s="21">
        <f t="shared" si="11"/>
        <v>1</v>
      </c>
      <c r="AM16" s="21">
        <f t="shared" si="11"/>
        <v>3</v>
      </c>
      <c r="AN16" s="21">
        <f t="shared" si="11"/>
        <v>227</v>
      </c>
      <c r="AO16" s="21">
        <f t="shared" si="11"/>
        <v>550</v>
      </c>
      <c r="AP16" s="21">
        <f t="shared" si="11"/>
        <v>780</v>
      </c>
      <c r="AQ16" s="21">
        <f t="shared" si="11"/>
        <v>290</v>
      </c>
      <c r="AR16" s="21">
        <f t="shared" si="11"/>
        <v>300</v>
      </c>
      <c r="AS16" s="21">
        <f t="shared" si="11"/>
        <v>1000</v>
      </c>
      <c r="AT16" s="21">
        <f t="shared" si="11"/>
        <v>1</v>
      </c>
      <c r="AU16" s="21">
        <f t="shared" si="11"/>
        <v>8</v>
      </c>
      <c r="AV16" s="21">
        <f t="shared" si="11"/>
        <v>992</v>
      </c>
    </row>
    <row r="17" s="1" customFormat="1" ht="32" customHeight="1" spans="1:48">
      <c r="A17" s="7"/>
      <c r="B17" s="7" t="s">
        <v>34</v>
      </c>
      <c r="C17" s="7">
        <v>25000</v>
      </c>
      <c r="D17" s="7">
        <v>200</v>
      </c>
      <c r="E17" s="7">
        <v>2000</v>
      </c>
      <c r="F17" s="7">
        <f t="shared" si="1"/>
        <v>23000</v>
      </c>
      <c r="G17" s="7">
        <v>3000</v>
      </c>
      <c r="H17" s="23">
        <v>245</v>
      </c>
      <c r="I17" s="23">
        <v>2300</v>
      </c>
      <c r="J17" s="7">
        <f t="shared" si="10"/>
        <v>700</v>
      </c>
      <c r="K17" s="7">
        <v>900</v>
      </c>
      <c r="L17" s="7">
        <v>2</v>
      </c>
      <c r="M17" s="7">
        <v>16</v>
      </c>
      <c r="N17" s="7">
        <f t="shared" ref="N17:N21" si="12">K17-M17</f>
        <v>884</v>
      </c>
      <c r="O17" s="7">
        <v>2600</v>
      </c>
      <c r="P17" s="7">
        <v>1600</v>
      </c>
      <c r="Q17" s="7">
        <v>20</v>
      </c>
      <c r="R17" s="7">
        <v>180</v>
      </c>
      <c r="S17" s="7">
        <f t="shared" ref="S17:S21" si="13">P17-R17</f>
        <v>1420</v>
      </c>
      <c r="T17" s="7">
        <v>300</v>
      </c>
      <c r="U17" s="23">
        <v>110</v>
      </c>
      <c r="V17" s="23">
        <v>140</v>
      </c>
      <c r="W17" s="7">
        <f t="shared" ref="W17:W21" si="14">T17-V17</f>
        <v>160</v>
      </c>
      <c r="X17" s="7">
        <v>3200</v>
      </c>
      <c r="Y17" s="7">
        <v>0</v>
      </c>
      <c r="Z17" s="7">
        <v>0</v>
      </c>
      <c r="AA17" s="7">
        <f t="shared" ref="AA17:AA21" si="15">X17-Z17</f>
        <v>3200</v>
      </c>
      <c r="AB17" s="7">
        <v>650</v>
      </c>
      <c r="AC17" s="7">
        <v>26</v>
      </c>
      <c r="AD17" s="7">
        <v>250</v>
      </c>
      <c r="AE17" s="7">
        <f t="shared" ref="AE17:AE21" si="16">AB17-AD17</f>
        <v>400</v>
      </c>
      <c r="AF17" s="7">
        <v>1500</v>
      </c>
      <c r="AG17" s="7">
        <v>41</v>
      </c>
      <c r="AH17" s="7">
        <v>600</v>
      </c>
      <c r="AI17" s="7">
        <f t="shared" ref="AI17:AI21" si="17">AF17-AH17</f>
        <v>900</v>
      </c>
      <c r="AJ17" s="7">
        <v>100</v>
      </c>
      <c r="AK17" s="7">
        <v>80</v>
      </c>
      <c r="AL17" s="7">
        <v>0</v>
      </c>
      <c r="AM17" s="7">
        <v>0</v>
      </c>
      <c r="AN17" s="7">
        <f t="shared" ref="AN17:AN21" si="18">AK17-AM17</f>
        <v>80</v>
      </c>
      <c r="AO17" s="7">
        <v>100</v>
      </c>
      <c r="AP17" s="7">
        <v>180</v>
      </c>
      <c r="AQ17" s="7">
        <v>0</v>
      </c>
      <c r="AR17" s="7">
        <v>220</v>
      </c>
      <c r="AS17" s="7">
        <v>0</v>
      </c>
      <c r="AT17" s="7">
        <v>0</v>
      </c>
      <c r="AU17" s="7">
        <v>0</v>
      </c>
      <c r="AV17" s="7">
        <f t="shared" ref="AV17:AV21" si="19">AS17-AU17</f>
        <v>0</v>
      </c>
    </row>
    <row r="18" s="1" customFormat="1" ht="32" customHeight="1" spans="1:48">
      <c r="A18" s="7"/>
      <c r="B18" s="7" t="s">
        <v>35</v>
      </c>
      <c r="C18" s="7">
        <v>40000</v>
      </c>
      <c r="D18" s="7">
        <v>235</v>
      </c>
      <c r="E18" s="7">
        <v>3600</v>
      </c>
      <c r="F18" s="7">
        <f t="shared" si="1"/>
        <v>36400</v>
      </c>
      <c r="G18" s="7">
        <v>1500</v>
      </c>
      <c r="H18" s="23">
        <v>150</v>
      </c>
      <c r="I18" s="23">
        <v>1100</v>
      </c>
      <c r="J18" s="7">
        <f t="shared" si="10"/>
        <v>400</v>
      </c>
      <c r="K18" s="7">
        <v>100</v>
      </c>
      <c r="L18" s="7">
        <v>0</v>
      </c>
      <c r="M18" s="7">
        <v>0</v>
      </c>
      <c r="N18" s="7">
        <f t="shared" si="12"/>
        <v>100</v>
      </c>
      <c r="O18" s="7">
        <v>0</v>
      </c>
      <c r="P18" s="7">
        <v>1800</v>
      </c>
      <c r="Q18" s="7">
        <v>20</v>
      </c>
      <c r="R18" s="7">
        <v>180</v>
      </c>
      <c r="S18" s="7">
        <f t="shared" si="13"/>
        <v>1620</v>
      </c>
      <c r="T18" s="7">
        <v>600</v>
      </c>
      <c r="U18" s="23">
        <v>200</v>
      </c>
      <c r="V18" s="23">
        <v>300</v>
      </c>
      <c r="W18" s="7">
        <f t="shared" si="14"/>
        <v>300</v>
      </c>
      <c r="X18" s="7">
        <v>2400</v>
      </c>
      <c r="Y18" s="7">
        <v>0</v>
      </c>
      <c r="Z18" s="7">
        <v>0</v>
      </c>
      <c r="AA18" s="7">
        <f t="shared" si="15"/>
        <v>2400</v>
      </c>
      <c r="AB18" s="7">
        <v>700</v>
      </c>
      <c r="AC18" s="7">
        <v>30</v>
      </c>
      <c r="AD18" s="7">
        <v>350</v>
      </c>
      <c r="AE18" s="7">
        <f t="shared" si="16"/>
        <v>350</v>
      </c>
      <c r="AF18" s="7">
        <v>1100</v>
      </c>
      <c r="AG18" s="7">
        <v>10</v>
      </c>
      <c r="AH18" s="7">
        <v>150</v>
      </c>
      <c r="AI18" s="7">
        <f t="shared" si="17"/>
        <v>950</v>
      </c>
      <c r="AJ18" s="7">
        <v>0</v>
      </c>
      <c r="AK18" s="7">
        <v>290</v>
      </c>
      <c r="AL18" s="7">
        <v>0</v>
      </c>
      <c r="AM18" s="7">
        <v>0</v>
      </c>
      <c r="AN18" s="7">
        <f t="shared" si="18"/>
        <v>290</v>
      </c>
      <c r="AO18" s="7">
        <v>620</v>
      </c>
      <c r="AP18" s="7">
        <v>910</v>
      </c>
      <c r="AQ18" s="7">
        <v>0</v>
      </c>
      <c r="AR18" s="7">
        <v>50</v>
      </c>
      <c r="AS18" s="22">
        <v>0</v>
      </c>
      <c r="AT18" s="7">
        <v>0</v>
      </c>
      <c r="AU18" s="7">
        <v>0</v>
      </c>
      <c r="AV18" s="7">
        <f t="shared" si="19"/>
        <v>0</v>
      </c>
    </row>
    <row r="19" s="2" customFormat="1" ht="32" customHeight="1" spans="1:48">
      <c r="A19" s="21" t="s">
        <v>36</v>
      </c>
      <c r="B19" s="21"/>
      <c r="C19" s="21">
        <f>C17+C18</f>
        <v>65000</v>
      </c>
      <c r="D19" s="21">
        <f t="shared" ref="D19:AV19" si="20">D17+D18</f>
        <v>435</v>
      </c>
      <c r="E19" s="21">
        <f t="shared" si="20"/>
        <v>5600</v>
      </c>
      <c r="F19" s="21">
        <f t="shared" si="20"/>
        <v>59400</v>
      </c>
      <c r="G19" s="21">
        <f t="shared" si="20"/>
        <v>4500</v>
      </c>
      <c r="H19" s="21">
        <f t="shared" si="20"/>
        <v>395</v>
      </c>
      <c r="I19" s="21">
        <f t="shared" si="20"/>
        <v>3400</v>
      </c>
      <c r="J19" s="21">
        <f t="shared" si="20"/>
        <v>1100</v>
      </c>
      <c r="K19" s="21">
        <f t="shared" si="20"/>
        <v>1000</v>
      </c>
      <c r="L19" s="21">
        <f t="shared" si="20"/>
        <v>2</v>
      </c>
      <c r="M19" s="21">
        <f t="shared" si="20"/>
        <v>16</v>
      </c>
      <c r="N19" s="21">
        <f t="shared" si="20"/>
        <v>984</v>
      </c>
      <c r="O19" s="21">
        <f t="shared" si="20"/>
        <v>2600</v>
      </c>
      <c r="P19" s="21">
        <f t="shared" si="20"/>
        <v>3400</v>
      </c>
      <c r="Q19" s="21">
        <f t="shared" si="20"/>
        <v>40</v>
      </c>
      <c r="R19" s="21">
        <f t="shared" si="20"/>
        <v>360</v>
      </c>
      <c r="S19" s="21">
        <f t="shared" si="20"/>
        <v>3040</v>
      </c>
      <c r="T19" s="21">
        <f t="shared" si="20"/>
        <v>900</v>
      </c>
      <c r="U19" s="21">
        <f t="shared" si="20"/>
        <v>310</v>
      </c>
      <c r="V19" s="21">
        <f t="shared" si="20"/>
        <v>440</v>
      </c>
      <c r="W19" s="21">
        <f t="shared" si="20"/>
        <v>460</v>
      </c>
      <c r="X19" s="21">
        <f t="shared" si="20"/>
        <v>5600</v>
      </c>
      <c r="Y19" s="21">
        <f t="shared" si="20"/>
        <v>0</v>
      </c>
      <c r="Z19" s="21">
        <f t="shared" si="20"/>
        <v>0</v>
      </c>
      <c r="AA19" s="21">
        <f t="shared" si="20"/>
        <v>5600</v>
      </c>
      <c r="AB19" s="21">
        <f t="shared" si="20"/>
        <v>1350</v>
      </c>
      <c r="AC19" s="21">
        <f t="shared" si="20"/>
        <v>56</v>
      </c>
      <c r="AD19" s="21">
        <f t="shared" si="20"/>
        <v>600</v>
      </c>
      <c r="AE19" s="21">
        <f t="shared" si="20"/>
        <v>750</v>
      </c>
      <c r="AF19" s="21">
        <f t="shared" si="20"/>
        <v>2600</v>
      </c>
      <c r="AG19" s="21">
        <f t="shared" si="20"/>
        <v>51</v>
      </c>
      <c r="AH19" s="21">
        <f t="shared" si="20"/>
        <v>750</v>
      </c>
      <c r="AI19" s="21">
        <f t="shared" si="20"/>
        <v>1850</v>
      </c>
      <c r="AJ19" s="21">
        <f t="shared" si="20"/>
        <v>100</v>
      </c>
      <c r="AK19" s="21">
        <f t="shared" si="20"/>
        <v>370</v>
      </c>
      <c r="AL19" s="21">
        <f t="shared" si="20"/>
        <v>0</v>
      </c>
      <c r="AM19" s="21">
        <f t="shared" si="20"/>
        <v>0</v>
      </c>
      <c r="AN19" s="21">
        <f t="shared" si="20"/>
        <v>370</v>
      </c>
      <c r="AO19" s="21">
        <f t="shared" si="20"/>
        <v>720</v>
      </c>
      <c r="AP19" s="21">
        <f t="shared" si="20"/>
        <v>1090</v>
      </c>
      <c r="AQ19" s="21">
        <f t="shared" si="20"/>
        <v>0</v>
      </c>
      <c r="AR19" s="21">
        <f t="shared" si="20"/>
        <v>270</v>
      </c>
      <c r="AS19" s="21">
        <f t="shared" si="20"/>
        <v>0</v>
      </c>
      <c r="AT19" s="21">
        <f t="shared" si="20"/>
        <v>0</v>
      </c>
      <c r="AU19" s="21">
        <f t="shared" si="20"/>
        <v>0</v>
      </c>
      <c r="AV19" s="21">
        <f t="shared" si="20"/>
        <v>0</v>
      </c>
    </row>
    <row r="20" s="1" customFormat="1" ht="32" customHeight="1" spans="1:48">
      <c r="A20" s="7"/>
      <c r="B20" s="7" t="s">
        <v>37</v>
      </c>
      <c r="C20" s="7">
        <v>20000</v>
      </c>
      <c r="D20" s="7">
        <v>50</v>
      </c>
      <c r="E20" s="7">
        <v>400</v>
      </c>
      <c r="F20" s="7">
        <f>C20-E20</f>
        <v>19600</v>
      </c>
      <c r="G20" s="7">
        <v>3300</v>
      </c>
      <c r="H20" s="24"/>
      <c r="I20" s="24"/>
      <c r="J20" s="7">
        <f t="shared" si="10"/>
        <v>3300</v>
      </c>
      <c r="K20" s="7">
        <v>1000</v>
      </c>
      <c r="L20" s="7">
        <v>0</v>
      </c>
      <c r="M20" s="7">
        <v>0</v>
      </c>
      <c r="N20" s="7">
        <f t="shared" si="12"/>
        <v>1000</v>
      </c>
      <c r="O20" s="7">
        <v>2600</v>
      </c>
      <c r="P20" s="7">
        <v>1500</v>
      </c>
      <c r="Q20" s="7">
        <v>50</v>
      </c>
      <c r="R20" s="7">
        <v>120</v>
      </c>
      <c r="S20" s="7">
        <f t="shared" si="13"/>
        <v>1380</v>
      </c>
      <c r="T20" s="7">
        <v>700</v>
      </c>
      <c r="U20" s="7">
        <v>0</v>
      </c>
      <c r="V20" s="7">
        <v>0</v>
      </c>
      <c r="W20" s="7">
        <f t="shared" si="14"/>
        <v>700</v>
      </c>
      <c r="X20" s="7">
        <v>8200</v>
      </c>
      <c r="Y20" s="7">
        <v>5</v>
      </c>
      <c r="Z20" s="7">
        <v>100</v>
      </c>
      <c r="AA20" s="7">
        <f t="shared" si="15"/>
        <v>8100</v>
      </c>
      <c r="AB20" s="7">
        <v>600</v>
      </c>
      <c r="AC20" s="7">
        <v>10</v>
      </c>
      <c r="AD20" s="7">
        <v>80</v>
      </c>
      <c r="AE20" s="7">
        <f t="shared" si="16"/>
        <v>520</v>
      </c>
      <c r="AF20" s="7">
        <v>2261</v>
      </c>
      <c r="AG20" s="7">
        <v>7</v>
      </c>
      <c r="AH20" s="7">
        <v>200</v>
      </c>
      <c r="AI20" s="7">
        <f t="shared" si="17"/>
        <v>2061</v>
      </c>
      <c r="AJ20" s="7">
        <v>400</v>
      </c>
      <c r="AK20" s="7">
        <v>200</v>
      </c>
      <c r="AL20" s="7">
        <v>0</v>
      </c>
      <c r="AM20" s="7">
        <v>0</v>
      </c>
      <c r="AN20" s="7">
        <f t="shared" si="18"/>
        <v>200</v>
      </c>
      <c r="AO20" s="7">
        <v>80</v>
      </c>
      <c r="AP20" s="7">
        <v>280</v>
      </c>
      <c r="AQ20" s="7">
        <v>0</v>
      </c>
      <c r="AR20" s="7">
        <v>10</v>
      </c>
      <c r="AS20" s="7">
        <v>0</v>
      </c>
      <c r="AT20" s="7">
        <v>0</v>
      </c>
      <c r="AU20" s="7">
        <v>0</v>
      </c>
      <c r="AV20" s="7">
        <f t="shared" si="19"/>
        <v>0</v>
      </c>
    </row>
    <row r="21" s="1" customFormat="1" ht="32" customHeight="1" spans="1:48">
      <c r="A21" s="7"/>
      <c r="B21" s="7" t="s">
        <v>38</v>
      </c>
      <c r="C21" s="7">
        <v>65000</v>
      </c>
      <c r="D21" s="7">
        <v>392</v>
      </c>
      <c r="E21" s="7">
        <v>1300</v>
      </c>
      <c r="F21" s="7">
        <f>C21-E21</f>
        <v>63700</v>
      </c>
      <c r="G21" s="7">
        <v>3330</v>
      </c>
      <c r="H21" s="24"/>
      <c r="I21" s="24"/>
      <c r="J21" s="7">
        <f t="shared" si="10"/>
        <v>3330</v>
      </c>
      <c r="K21" s="7">
        <v>400</v>
      </c>
      <c r="L21" s="7">
        <v>3</v>
      </c>
      <c r="M21" s="7">
        <v>30</v>
      </c>
      <c r="N21" s="7">
        <f t="shared" si="12"/>
        <v>370</v>
      </c>
      <c r="O21" s="7">
        <v>0</v>
      </c>
      <c r="P21" s="7">
        <v>600</v>
      </c>
      <c r="Q21" s="7">
        <v>20</v>
      </c>
      <c r="R21" s="7">
        <v>30</v>
      </c>
      <c r="S21" s="7">
        <f t="shared" si="13"/>
        <v>570</v>
      </c>
      <c r="T21" s="7">
        <v>300</v>
      </c>
      <c r="U21" s="7">
        <v>0</v>
      </c>
      <c r="V21" s="7">
        <v>0</v>
      </c>
      <c r="W21" s="7">
        <f t="shared" si="14"/>
        <v>300</v>
      </c>
      <c r="X21" s="7">
        <v>2200</v>
      </c>
      <c r="Y21" s="7">
        <v>5</v>
      </c>
      <c r="Z21" s="7">
        <v>100</v>
      </c>
      <c r="AA21" s="7">
        <f t="shared" si="15"/>
        <v>2100</v>
      </c>
      <c r="AB21" s="7">
        <v>650</v>
      </c>
      <c r="AC21" s="7">
        <v>10</v>
      </c>
      <c r="AD21" s="7">
        <v>70</v>
      </c>
      <c r="AE21" s="7">
        <f t="shared" si="16"/>
        <v>580</v>
      </c>
      <c r="AF21" s="7">
        <v>1200</v>
      </c>
      <c r="AG21" s="7">
        <v>5</v>
      </c>
      <c r="AH21" s="7">
        <v>100</v>
      </c>
      <c r="AI21" s="7">
        <f t="shared" si="17"/>
        <v>1100</v>
      </c>
      <c r="AJ21" s="7">
        <v>0</v>
      </c>
      <c r="AK21" s="7">
        <v>0</v>
      </c>
      <c r="AL21" s="7">
        <v>0</v>
      </c>
      <c r="AM21" s="7">
        <v>0</v>
      </c>
      <c r="AN21" s="7">
        <f t="shared" si="18"/>
        <v>0</v>
      </c>
      <c r="AO21" s="7">
        <v>150</v>
      </c>
      <c r="AP21" s="7">
        <v>150</v>
      </c>
      <c r="AQ21" s="7">
        <v>20</v>
      </c>
      <c r="AR21" s="7">
        <v>220</v>
      </c>
      <c r="AS21" s="7">
        <v>1000</v>
      </c>
      <c r="AT21" s="7">
        <v>0</v>
      </c>
      <c r="AU21" s="7">
        <v>0</v>
      </c>
      <c r="AV21" s="7">
        <f t="shared" si="19"/>
        <v>1000</v>
      </c>
    </row>
    <row r="22" s="2" customFormat="1" ht="32" customHeight="1" spans="1:48">
      <c r="A22" s="21" t="s">
        <v>39</v>
      </c>
      <c r="B22" s="21"/>
      <c r="C22" s="21">
        <f>C20+C21</f>
        <v>85000</v>
      </c>
      <c r="D22" s="21">
        <f t="shared" ref="D22:AV22" si="21">D20+D21</f>
        <v>442</v>
      </c>
      <c r="E22" s="21">
        <f t="shared" si="21"/>
        <v>1700</v>
      </c>
      <c r="F22" s="21">
        <f t="shared" si="21"/>
        <v>83300</v>
      </c>
      <c r="G22" s="21">
        <f t="shared" si="21"/>
        <v>6630</v>
      </c>
      <c r="H22" s="21">
        <f t="shared" si="21"/>
        <v>0</v>
      </c>
      <c r="I22" s="21">
        <f t="shared" si="21"/>
        <v>0</v>
      </c>
      <c r="J22" s="21">
        <f t="shared" si="21"/>
        <v>6630</v>
      </c>
      <c r="K22" s="21">
        <f t="shared" si="21"/>
        <v>1400</v>
      </c>
      <c r="L22" s="21">
        <f t="shared" si="21"/>
        <v>3</v>
      </c>
      <c r="M22" s="21">
        <f t="shared" si="21"/>
        <v>30</v>
      </c>
      <c r="N22" s="21">
        <f t="shared" si="21"/>
        <v>1370</v>
      </c>
      <c r="O22" s="21">
        <f t="shared" si="21"/>
        <v>2600</v>
      </c>
      <c r="P22" s="21">
        <f t="shared" si="21"/>
        <v>2100</v>
      </c>
      <c r="Q22" s="21">
        <f t="shared" si="21"/>
        <v>70</v>
      </c>
      <c r="R22" s="21">
        <f t="shared" si="21"/>
        <v>150</v>
      </c>
      <c r="S22" s="21">
        <f t="shared" si="21"/>
        <v>1950</v>
      </c>
      <c r="T22" s="21">
        <f t="shared" si="21"/>
        <v>1000</v>
      </c>
      <c r="U22" s="21">
        <f t="shared" si="21"/>
        <v>0</v>
      </c>
      <c r="V22" s="21">
        <f t="shared" si="21"/>
        <v>0</v>
      </c>
      <c r="W22" s="21">
        <f t="shared" si="21"/>
        <v>1000</v>
      </c>
      <c r="X22" s="21">
        <f t="shared" si="21"/>
        <v>10400</v>
      </c>
      <c r="Y22" s="21">
        <f t="shared" si="21"/>
        <v>10</v>
      </c>
      <c r="Z22" s="21">
        <f t="shared" si="21"/>
        <v>200</v>
      </c>
      <c r="AA22" s="21">
        <f t="shared" si="21"/>
        <v>10200</v>
      </c>
      <c r="AB22" s="21">
        <f t="shared" si="21"/>
        <v>1250</v>
      </c>
      <c r="AC22" s="21">
        <f t="shared" si="21"/>
        <v>20</v>
      </c>
      <c r="AD22" s="21">
        <f t="shared" si="21"/>
        <v>150</v>
      </c>
      <c r="AE22" s="21">
        <f t="shared" si="21"/>
        <v>1100</v>
      </c>
      <c r="AF22" s="21">
        <f t="shared" si="21"/>
        <v>3461</v>
      </c>
      <c r="AG22" s="21">
        <f t="shared" si="21"/>
        <v>12</v>
      </c>
      <c r="AH22" s="21">
        <f t="shared" si="21"/>
        <v>300</v>
      </c>
      <c r="AI22" s="21">
        <f t="shared" si="21"/>
        <v>3161</v>
      </c>
      <c r="AJ22" s="21">
        <f t="shared" si="21"/>
        <v>400</v>
      </c>
      <c r="AK22" s="21">
        <f t="shared" si="21"/>
        <v>200</v>
      </c>
      <c r="AL22" s="21">
        <f t="shared" si="21"/>
        <v>0</v>
      </c>
      <c r="AM22" s="21">
        <f t="shared" si="21"/>
        <v>0</v>
      </c>
      <c r="AN22" s="21">
        <f t="shared" si="21"/>
        <v>200</v>
      </c>
      <c r="AO22" s="21">
        <f t="shared" si="21"/>
        <v>230</v>
      </c>
      <c r="AP22" s="21">
        <f t="shared" si="21"/>
        <v>430</v>
      </c>
      <c r="AQ22" s="21">
        <f t="shared" si="21"/>
        <v>20</v>
      </c>
      <c r="AR22" s="21">
        <f t="shared" si="21"/>
        <v>230</v>
      </c>
      <c r="AS22" s="21">
        <f t="shared" si="21"/>
        <v>1000</v>
      </c>
      <c r="AT22" s="21">
        <f t="shared" si="21"/>
        <v>0</v>
      </c>
      <c r="AU22" s="21">
        <f t="shared" si="21"/>
        <v>0</v>
      </c>
      <c r="AV22" s="21">
        <f t="shared" si="21"/>
        <v>1000</v>
      </c>
    </row>
    <row r="23" s="3" customFormat="1"/>
    <row r="24" s="3" customFormat="1"/>
  </sheetData>
  <mergeCells count="25">
    <mergeCell ref="A1:AV1"/>
    <mergeCell ref="A2:A12"/>
    <mergeCell ref="B2:B11"/>
    <mergeCell ref="O6:O11"/>
    <mergeCell ref="AJ4:AJ11"/>
    <mergeCell ref="AO9:AO11"/>
    <mergeCell ref="AP6:AP11"/>
    <mergeCell ref="AQ4:AQ11"/>
    <mergeCell ref="AR4:AR11"/>
    <mergeCell ref="O4:S5"/>
    <mergeCell ref="C4:F10"/>
    <mergeCell ref="G4:J10"/>
    <mergeCell ref="K4:N10"/>
    <mergeCell ref="P6:S10"/>
    <mergeCell ref="T4:W10"/>
    <mergeCell ref="X4:AA10"/>
    <mergeCell ref="AB4:AE10"/>
    <mergeCell ref="AF4:AI10"/>
    <mergeCell ref="AS4:AV10"/>
    <mergeCell ref="C2:AA3"/>
    <mergeCell ref="AK4:AP5"/>
    <mergeCell ref="AK6:AO8"/>
    <mergeCell ref="AB2:AQ3"/>
    <mergeCell ref="AR2:AV3"/>
    <mergeCell ref="AK9:AN10"/>
  </mergeCells>
  <pageMargins left="0.0784722222222222" right="0.0784722222222222" top="0.275" bottom="0.156944444444444" header="0.236111111111111" footer="0.118055555555556"/>
  <pageSetup paperSize="9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5"/>
  <sheetViews>
    <sheetView topLeftCell="D1" workbookViewId="0">
      <selection activeCell="Y12" sqref="Y12"/>
    </sheetView>
  </sheetViews>
  <sheetFormatPr defaultColWidth="9" defaultRowHeight="13.5"/>
  <sheetData>
    <row r="1" ht="27" spans="1:2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>
      <c r="A2" s="5" t="s">
        <v>1</v>
      </c>
      <c r="B2" s="6" t="s">
        <v>2</v>
      </c>
      <c r="C2" s="7" t="s">
        <v>3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>
      <c r="A3" s="8"/>
      <c r="B3" s="9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>
      <c r="A4" s="8"/>
      <c r="B4" s="9"/>
      <c r="C4" s="10" t="s">
        <v>6</v>
      </c>
      <c r="D4" s="11"/>
      <c r="E4" s="11"/>
      <c r="F4" s="12"/>
      <c r="G4" s="10" t="s">
        <v>7</v>
      </c>
      <c r="H4" s="11"/>
      <c r="I4" s="11"/>
      <c r="J4" s="12"/>
      <c r="K4" s="10" t="s">
        <v>8</v>
      </c>
      <c r="L4" s="11"/>
      <c r="M4" s="11"/>
      <c r="N4" s="11"/>
      <c r="O4" s="7" t="s">
        <v>84</v>
      </c>
      <c r="P4" s="11" t="s">
        <v>9</v>
      </c>
      <c r="Q4" s="11"/>
      <c r="R4" s="11"/>
      <c r="S4" s="11"/>
      <c r="T4" s="12"/>
      <c r="U4" s="10" t="s">
        <v>10</v>
      </c>
      <c r="V4" s="11"/>
      <c r="W4" s="11"/>
      <c r="X4" s="12"/>
      <c r="Y4" s="10" t="s">
        <v>11</v>
      </c>
      <c r="Z4" s="11"/>
      <c r="AA4" s="11"/>
      <c r="AB4" s="12"/>
    </row>
    <row r="5" spans="1:28">
      <c r="A5" s="8"/>
      <c r="B5" s="9"/>
      <c r="C5" s="13"/>
      <c r="D5" s="14"/>
      <c r="E5" s="14"/>
      <c r="F5" s="15"/>
      <c r="G5" s="13"/>
      <c r="H5" s="14"/>
      <c r="I5" s="14"/>
      <c r="J5" s="15"/>
      <c r="K5" s="13"/>
      <c r="L5" s="14"/>
      <c r="M5" s="14"/>
      <c r="N5" s="28"/>
      <c r="O5" s="7"/>
      <c r="P5" s="17"/>
      <c r="Q5" s="17"/>
      <c r="R5" s="17"/>
      <c r="S5" s="17"/>
      <c r="T5" s="18"/>
      <c r="U5" s="13"/>
      <c r="V5" s="14"/>
      <c r="W5" s="14"/>
      <c r="X5" s="15"/>
      <c r="Y5" s="13"/>
      <c r="Z5" s="14"/>
      <c r="AA5" s="14"/>
      <c r="AB5" s="15"/>
    </row>
    <row r="6" spans="1:28">
      <c r="A6" s="8"/>
      <c r="B6" s="9"/>
      <c r="C6" s="13"/>
      <c r="D6" s="14"/>
      <c r="E6" s="14"/>
      <c r="F6" s="15"/>
      <c r="G6" s="13"/>
      <c r="H6" s="14"/>
      <c r="I6" s="14"/>
      <c r="J6" s="15"/>
      <c r="K6" s="13"/>
      <c r="L6" s="14"/>
      <c r="M6" s="14"/>
      <c r="N6" s="28"/>
      <c r="O6" s="7"/>
      <c r="P6" s="12" t="s">
        <v>19</v>
      </c>
      <c r="Q6" s="10" t="s">
        <v>20</v>
      </c>
      <c r="R6" s="11"/>
      <c r="S6" s="11"/>
      <c r="T6" s="12"/>
      <c r="U6" s="13"/>
      <c r="V6" s="14"/>
      <c r="W6" s="14"/>
      <c r="X6" s="15"/>
      <c r="Y6" s="13"/>
      <c r="Z6" s="14"/>
      <c r="AA6" s="14"/>
      <c r="AB6" s="15"/>
    </row>
    <row r="7" spans="1:28">
      <c r="A7" s="8"/>
      <c r="B7" s="9"/>
      <c r="C7" s="13"/>
      <c r="D7" s="14"/>
      <c r="E7" s="14"/>
      <c r="F7" s="15"/>
      <c r="G7" s="13"/>
      <c r="H7" s="14"/>
      <c r="I7" s="14"/>
      <c r="J7" s="15"/>
      <c r="K7" s="13"/>
      <c r="L7" s="14"/>
      <c r="M7" s="14"/>
      <c r="N7" s="28"/>
      <c r="O7" s="7"/>
      <c r="P7" s="15"/>
      <c r="Q7" s="13"/>
      <c r="R7" s="14"/>
      <c r="S7" s="14"/>
      <c r="T7" s="15"/>
      <c r="U7" s="13"/>
      <c r="V7" s="14"/>
      <c r="W7" s="14"/>
      <c r="X7" s="15"/>
      <c r="Y7" s="13"/>
      <c r="Z7" s="14"/>
      <c r="AA7" s="14"/>
      <c r="AB7" s="15"/>
    </row>
    <row r="8" spans="1:28">
      <c r="A8" s="8"/>
      <c r="B8" s="9"/>
      <c r="C8" s="13"/>
      <c r="D8" s="14"/>
      <c r="E8" s="14"/>
      <c r="F8" s="15"/>
      <c r="G8" s="13"/>
      <c r="H8" s="14"/>
      <c r="I8" s="14"/>
      <c r="J8" s="15"/>
      <c r="K8" s="13"/>
      <c r="L8" s="14"/>
      <c r="M8" s="14"/>
      <c r="N8" s="28"/>
      <c r="O8" s="7"/>
      <c r="P8" s="15"/>
      <c r="Q8" s="13"/>
      <c r="R8" s="14"/>
      <c r="S8" s="14"/>
      <c r="T8" s="15"/>
      <c r="U8" s="13"/>
      <c r="V8" s="14"/>
      <c r="W8" s="14"/>
      <c r="X8" s="15"/>
      <c r="Y8" s="13"/>
      <c r="Z8" s="14"/>
      <c r="AA8" s="14"/>
      <c r="AB8" s="15"/>
    </row>
    <row r="9" spans="1:28">
      <c r="A9" s="8"/>
      <c r="B9" s="9"/>
      <c r="C9" s="13"/>
      <c r="D9" s="14"/>
      <c r="E9" s="14"/>
      <c r="F9" s="15"/>
      <c r="G9" s="13"/>
      <c r="H9" s="14"/>
      <c r="I9" s="14"/>
      <c r="J9" s="15"/>
      <c r="K9" s="13"/>
      <c r="L9" s="14"/>
      <c r="M9" s="14"/>
      <c r="N9" s="28"/>
      <c r="O9" s="7"/>
      <c r="P9" s="15"/>
      <c r="Q9" s="13"/>
      <c r="R9" s="14"/>
      <c r="S9" s="14"/>
      <c r="T9" s="15"/>
      <c r="U9" s="13"/>
      <c r="V9" s="14"/>
      <c r="W9" s="14"/>
      <c r="X9" s="15"/>
      <c r="Y9" s="13"/>
      <c r="Z9" s="14"/>
      <c r="AA9" s="14"/>
      <c r="AB9" s="15"/>
    </row>
    <row r="10" spans="1:28">
      <c r="A10" s="8"/>
      <c r="B10" s="9"/>
      <c r="C10" s="16"/>
      <c r="D10" s="17"/>
      <c r="E10" s="17"/>
      <c r="F10" s="18"/>
      <c r="G10" s="16"/>
      <c r="H10" s="17"/>
      <c r="I10" s="17"/>
      <c r="J10" s="18"/>
      <c r="K10" s="16"/>
      <c r="L10" s="17"/>
      <c r="M10" s="17"/>
      <c r="N10" s="17"/>
      <c r="O10" s="7"/>
      <c r="P10" s="15"/>
      <c r="Q10" s="16"/>
      <c r="R10" s="17"/>
      <c r="S10" s="17"/>
      <c r="T10" s="18"/>
      <c r="U10" s="16"/>
      <c r="V10" s="17"/>
      <c r="W10" s="17"/>
      <c r="X10" s="18"/>
      <c r="Y10" s="16"/>
      <c r="Z10" s="17"/>
      <c r="AA10" s="17"/>
      <c r="AB10" s="18"/>
    </row>
    <row r="11" ht="54" customHeight="1" spans="1:28">
      <c r="A11" s="8"/>
      <c r="B11" s="19"/>
      <c r="C11" s="20" t="s">
        <v>25</v>
      </c>
      <c r="D11" s="20" t="s">
        <v>26</v>
      </c>
      <c r="E11" s="20" t="s">
        <v>27</v>
      </c>
      <c r="F11" s="20" t="s">
        <v>28</v>
      </c>
      <c r="G11" s="20" t="s">
        <v>25</v>
      </c>
      <c r="H11" s="20" t="s">
        <v>26</v>
      </c>
      <c r="I11" s="20" t="s">
        <v>27</v>
      </c>
      <c r="J11" s="20" t="s">
        <v>28</v>
      </c>
      <c r="K11" s="20" t="s">
        <v>25</v>
      </c>
      <c r="L11" s="20" t="s">
        <v>26</v>
      </c>
      <c r="M11" s="20" t="s">
        <v>27</v>
      </c>
      <c r="N11" s="16" t="s">
        <v>28</v>
      </c>
      <c r="O11" s="7"/>
      <c r="P11" s="18"/>
      <c r="Q11" s="20" t="s">
        <v>25</v>
      </c>
      <c r="R11" s="20" t="s">
        <v>26</v>
      </c>
      <c r="S11" s="20" t="s">
        <v>27</v>
      </c>
      <c r="T11" s="20" t="s">
        <v>28</v>
      </c>
      <c r="U11" s="20" t="s">
        <v>25</v>
      </c>
      <c r="V11" s="20" t="s">
        <v>26</v>
      </c>
      <c r="W11" s="20" t="s">
        <v>27</v>
      </c>
      <c r="X11" s="20" t="s">
        <v>28</v>
      </c>
      <c r="Y11" s="20" t="s">
        <v>25</v>
      </c>
      <c r="Z11" s="20" t="s">
        <v>26</v>
      </c>
      <c r="AA11" s="20" t="s">
        <v>27</v>
      </c>
      <c r="AB11" s="20" t="s">
        <v>28</v>
      </c>
    </row>
    <row r="12" ht="48" customHeight="1" spans="1:28">
      <c r="A12" s="20"/>
      <c r="B12" s="7" t="s">
        <v>29</v>
      </c>
      <c r="C12" s="7">
        <f t="shared" ref="C12:N12" si="0">C13+C14+C15+C17+C18+C20+C21</f>
        <v>260000</v>
      </c>
      <c r="D12" s="7">
        <f t="shared" si="0"/>
        <v>1879</v>
      </c>
      <c r="E12" s="7">
        <f t="shared" si="0"/>
        <v>12100</v>
      </c>
      <c r="F12" s="7">
        <f t="shared" si="0"/>
        <v>247900</v>
      </c>
      <c r="G12" s="7">
        <f t="shared" si="0"/>
        <v>14730</v>
      </c>
      <c r="H12" s="7">
        <f t="shared" si="0"/>
        <v>420</v>
      </c>
      <c r="I12" s="7">
        <f t="shared" si="0"/>
        <v>3650</v>
      </c>
      <c r="J12" s="7">
        <f t="shared" si="0"/>
        <v>11080</v>
      </c>
      <c r="K12" s="7">
        <f t="shared" si="0"/>
        <v>3500</v>
      </c>
      <c r="L12" s="7">
        <f t="shared" si="0"/>
        <v>5</v>
      </c>
      <c r="M12" s="7">
        <f t="shared" si="0"/>
        <v>46</v>
      </c>
      <c r="N12" s="7">
        <f t="shared" si="0"/>
        <v>3454</v>
      </c>
      <c r="O12" s="22">
        <f>O13+O14+O15+O17+O18+O20+O21+O23</f>
        <v>0</v>
      </c>
      <c r="P12" s="7">
        <f t="shared" ref="P12:AB12" si="1">P13+P14+P15+P17+P18+P20+P21</f>
        <v>10000</v>
      </c>
      <c r="Q12" s="7">
        <f t="shared" si="1"/>
        <v>7500</v>
      </c>
      <c r="R12" s="7">
        <f t="shared" si="1"/>
        <v>188</v>
      </c>
      <c r="S12" s="7">
        <f t="shared" si="1"/>
        <v>835</v>
      </c>
      <c r="T12" s="7">
        <f t="shared" si="1"/>
        <v>6665</v>
      </c>
      <c r="U12" s="7">
        <f t="shared" si="1"/>
        <v>3100</v>
      </c>
      <c r="V12" s="7">
        <f t="shared" si="1"/>
        <v>310</v>
      </c>
      <c r="W12" s="7">
        <f t="shared" si="1"/>
        <v>440</v>
      </c>
      <c r="X12" s="7">
        <f t="shared" si="1"/>
        <v>2660</v>
      </c>
      <c r="Y12" s="7">
        <f t="shared" si="1"/>
        <v>20000</v>
      </c>
      <c r="Z12" s="7">
        <f t="shared" si="1"/>
        <v>10</v>
      </c>
      <c r="AA12" s="7">
        <f t="shared" si="1"/>
        <v>200</v>
      </c>
      <c r="AB12" s="7">
        <f t="shared" si="1"/>
        <v>19800</v>
      </c>
    </row>
    <row r="13" ht="45" customHeight="1" spans="1:28">
      <c r="A13" s="27" t="s">
        <v>33</v>
      </c>
      <c r="B13" s="27"/>
      <c r="C13" s="27">
        <v>105000</v>
      </c>
      <c r="D13" s="27">
        <v>1002</v>
      </c>
      <c r="E13" s="27">
        <v>4800</v>
      </c>
      <c r="F13" s="27">
        <v>100200</v>
      </c>
      <c r="G13" s="27">
        <v>3600</v>
      </c>
      <c r="H13" s="27">
        <v>75</v>
      </c>
      <c r="I13" s="27">
        <v>570</v>
      </c>
      <c r="J13" s="27">
        <v>3030</v>
      </c>
      <c r="K13" s="27">
        <v>1000</v>
      </c>
      <c r="L13" s="27">
        <v>0</v>
      </c>
      <c r="M13" s="27">
        <v>0</v>
      </c>
      <c r="N13" s="27">
        <v>1000</v>
      </c>
      <c r="O13" s="27">
        <v>0</v>
      </c>
      <c r="P13" s="27">
        <v>4800</v>
      </c>
      <c r="Q13" s="27">
        <v>2000</v>
      </c>
      <c r="R13" s="27">
        <v>78</v>
      </c>
      <c r="S13" s="27">
        <v>325</v>
      </c>
      <c r="T13" s="27">
        <v>1675</v>
      </c>
      <c r="U13" s="27">
        <v>1200</v>
      </c>
      <c r="V13" s="27">
        <v>30</v>
      </c>
      <c r="W13" s="27">
        <v>62</v>
      </c>
      <c r="X13" s="27">
        <v>1138</v>
      </c>
      <c r="Y13" s="27">
        <v>4000</v>
      </c>
      <c r="Z13" s="27">
        <v>0</v>
      </c>
      <c r="AA13" s="27">
        <v>0</v>
      </c>
      <c r="AB13" s="27">
        <v>4000</v>
      </c>
    </row>
    <row r="14" ht="50" customHeight="1" spans="1:28">
      <c r="A14" s="25" t="s">
        <v>36</v>
      </c>
      <c r="B14" s="26"/>
      <c r="C14" s="27">
        <v>70000</v>
      </c>
      <c r="D14" s="27">
        <v>435</v>
      </c>
      <c r="E14" s="27">
        <v>5600</v>
      </c>
      <c r="F14" s="27">
        <v>64400</v>
      </c>
      <c r="G14" s="27">
        <v>4500</v>
      </c>
      <c r="H14" s="27">
        <v>299</v>
      </c>
      <c r="I14" s="27">
        <v>2600</v>
      </c>
      <c r="J14" s="27">
        <v>1900</v>
      </c>
      <c r="K14" s="27">
        <v>1050</v>
      </c>
      <c r="L14" s="27">
        <v>2</v>
      </c>
      <c r="M14" s="27">
        <v>16</v>
      </c>
      <c r="N14" s="27">
        <v>1034</v>
      </c>
      <c r="O14" s="27">
        <v>0</v>
      </c>
      <c r="P14" s="27">
        <v>2600</v>
      </c>
      <c r="Q14" s="27">
        <v>3100</v>
      </c>
      <c r="R14" s="27">
        <v>40</v>
      </c>
      <c r="S14" s="27">
        <v>360</v>
      </c>
      <c r="T14" s="27">
        <v>2740</v>
      </c>
      <c r="U14" s="27">
        <v>900</v>
      </c>
      <c r="V14" s="27">
        <v>259</v>
      </c>
      <c r="W14" s="27">
        <v>343</v>
      </c>
      <c r="X14" s="27">
        <v>557</v>
      </c>
      <c r="Y14" s="27">
        <v>5500</v>
      </c>
      <c r="Z14" s="27">
        <v>0</v>
      </c>
      <c r="AA14" s="27">
        <v>0</v>
      </c>
      <c r="AB14" s="27">
        <v>5500</v>
      </c>
    </row>
    <row r="15" ht="59" customHeight="1" spans="1:28">
      <c r="A15" s="25" t="s">
        <v>39</v>
      </c>
      <c r="B15" s="26"/>
      <c r="C15" s="27">
        <v>85000</v>
      </c>
      <c r="D15" s="27">
        <v>442</v>
      </c>
      <c r="E15" s="27">
        <v>1700</v>
      </c>
      <c r="F15" s="27">
        <v>83300</v>
      </c>
      <c r="G15" s="27">
        <v>6630</v>
      </c>
      <c r="H15" s="27">
        <v>46</v>
      </c>
      <c r="I15" s="27">
        <v>480</v>
      </c>
      <c r="J15" s="27">
        <v>6150</v>
      </c>
      <c r="K15" s="27">
        <v>1450</v>
      </c>
      <c r="L15" s="27">
        <v>3</v>
      </c>
      <c r="M15" s="27">
        <v>30</v>
      </c>
      <c r="N15" s="27">
        <v>1420</v>
      </c>
      <c r="O15" s="27">
        <v>0</v>
      </c>
      <c r="P15" s="27">
        <v>2600</v>
      </c>
      <c r="Q15" s="27">
        <v>2400</v>
      </c>
      <c r="R15" s="27">
        <v>70</v>
      </c>
      <c r="S15" s="27">
        <v>150</v>
      </c>
      <c r="T15" s="27">
        <v>2250</v>
      </c>
      <c r="U15" s="27">
        <v>1000</v>
      </c>
      <c r="V15" s="27">
        <v>21</v>
      </c>
      <c r="W15" s="27">
        <v>35</v>
      </c>
      <c r="X15" s="27">
        <v>965</v>
      </c>
      <c r="Y15" s="27">
        <v>10500</v>
      </c>
      <c r="Z15" s="27">
        <v>10</v>
      </c>
      <c r="AA15" s="27">
        <v>200</v>
      </c>
      <c r="AB15" s="27">
        <v>10300</v>
      </c>
    </row>
  </sheetData>
  <mergeCells count="16">
    <mergeCell ref="A1:AB1"/>
    <mergeCell ref="A13:B13"/>
    <mergeCell ref="A14:B14"/>
    <mergeCell ref="A15:B15"/>
    <mergeCell ref="A2:A12"/>
    <mergeCell ref="B2:B11"/>
    <mergeCell ref="O4:O11"/>
    <mergeCell ref="P6:P11"/>
    <mergeCell ref="C2:AB3"/>
    <mergeCell ref="C4:F10"/>
    <mergeCell ref="G4:J10"/>
    <mergeCell ref="K4:N10"/>
    <mergeCell ref="P4:T5"/>
    <mergeCell ref="U4:X10"/>
    <mergeCell ref="Y4:AB10"/>
    <mergeCell ref="Q6:T10"/>
  </mergeCells>
  <pageMargins left="0.75" right="0.75" top="1" bottom="1" header="0.5" footer="0.5"/>
  <pageSetup paperSize="9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workbookViewId="0">
      <selection activeCell="O23" sqref="O23"/>
    </sheetView>
  </sheetViews>
  <sheetFormatPr defaultColWidth="9" defaultRowHeight="13.5"/>
  <sheetData>
    <row r="1" ht="27" spans="1:2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>
      <c r="A2" s="5" t="s">
        <v>1</v>
      </c>
      <c r="B2" s="6" t="s">
        <v>2</v>
      </c>
      <c r="C2" s="7" t="s">
        <v>4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10" t="s">
        <v>5</v>
      </c>
      <c r="T2" s="11"/>
      <c r="U2" s="11"/>
      <c r="V2" s="11"/>
      <c r="W2" s="12"/>
    </row>
    <row r="3" spans="1:23">
      <c r="A3" s="8"/>
      <c r="B3" s="9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6"/>
      <c r="T3" s="17"/>
      <c r="U3" s="17"/>
      <c r="V3" s="17"/>
      <c r="W3" s="18"/>
    </row>
    <row r="4" spans="1:23">
      <c r="A4" s="8"/>
      <c r="B4" s="9"/>
      <c r="C4" s="10" t="s">
        <v>12</v>
      </c>
      <c r="D4" s="11"/>
      <c r="E4" s="11"/>
      <c r="F4" s="12"/>
      <c r="G4" s="10" t="s">
        <v>13</v>
      </c>
      <c r="H4" s="11"/>
      <c r="I4" s="11"/>
      <c r="J4" s="12"/>
      <c r="K4" s="5" t="s">
        <v>14</v>
      </c>
      <c r="L4" s="7" t="s">
        <v>15</v>
      </c>
      <c r="M4" s="7"/>
      <c r="N4" s="7"/>
      <c r="O4" s="7"/>
      <c r="P4" s="7"/>
      <c r="Q4" s="7"/>
      <c r="R4" s="5" t="s">
        <v>16</v>
      </c>
      <c r="S4" s="5" t="s">
        <v>17</v>
      </c>
      <c r="T4" s="10" t="s">
        <v>18</v>
      </c>
      <c r="U4" s="11"/>
      <c r="V4" s="11"/>
      <c r="W4" s="12"/>
    </row>
    <row r="5" spans="1:23">
      <c r="A5" s="8"/>
      <c r="B5" s="9"/>
      <c r="C5" s="13"/>
      <c r="D5" s="14"/>
      <c r="E5" s="14"/>
      <c r="F5" s="15"/>
      <c r="G5" s="13"/>
      <c r="H5" s="14"/>
      <c r="I5" s="14"/>
      <c r="J5" s="15"/>
      <c r="K5" s="8"/>
      <c r="L5" s="7"/>
      <c r="M5" s="7"/>
      <c r="N5" s="7"/>
      <c r="O5" s="7"/>
      <c r="P5" s="7"/>
      <c r="Q5" s="7"/>
      <c r="R5" s="8"/>
      <c r="S5" s="8"/>
      <c r="T5" s="13"/>
      <c r="U5" s="14"/>
      <c r="V5" s="14"/>
      <c r="W5" s="15"/>
    </row>
    <row r="6" spans="1:23">
      <c r="A6" s="8"/>
      <c r="B6" s="9"/>
      <c r="C6" s="13"/>
      <c r="D6" s="14"/>
      <c r="E6" s="14"/>
      <c r="F6" s="15"/>
      <c r="G6" s="13"/>
      <c r="H6" s="14"/>
      <c r="I6" s="14"/>
      <c r="J6" s="15"/>
      <c r="K6" s="8"/>
      <c r="L6" s="7" t="s">
        <v>21</v>
      </c>
      <c r="M6" s="7"/>
      <c r="N6" s="7"/>
      <c r="O6" s="7"/>
      <c r="P6" s="7"/>
      <c r="Q6" s="5" t="s">
        <v>22</v>
      </c>
      <c r="R6" s="8"/>
      <c r="S6" s="8"/>
      <c r="T6" s="13"/>
      <c r="U6" s="14"/>
      <c r="V6" s="14"/>
      <c r="W6" s="15"/>
    </row>
    <row r="7" spans="1:23">
      <c r="A7" s="8"/>
      <c r="B7" s="9"/>
      <c r="C7" s="13"/>
      <c r="D7" s="14"/>
      <c r="E7" s="14"/>
      <c r="F7" s="15"/>
      <c r="G7" s="13"/>
      <c r="H7" s="14"/>
      <c r="I7" s="14"/>
      <c r="J7" s="15"/>
      <c r="K7" s="8"/>
      <c r="L7" s="7"/>
      <c r="M7" s="7"/>
      <c r="N7" s="7"/>
      <c r="O7" s="7"/>
      <c r="P7" s="7"/>
      <c r="Q7" s="8"/>
      <c r="R7" s="8"/>
      <c r="S7" s="8"/>
      <c r="T7" s="13"/>
      <c r="U7" s="14"/>
      <c r="V7" s="14"/>
      <c r="W7" s="15"/>
    </row>
    <row r="8" spans="1:23">
      <c r="A8" s="8"/>
      <c r="B8" s="9"/>
      <c r="C8" s="13"/>
      <c r="D8" s="14"/>
      <c r="E8" s="14"/>
      <c r="F8" s="15"/>
      <c r="G8" s="13"/>
      <c r="H8" s="14"/>
      <c r="I8" s="14"/>
      <c r="J8" s="15"/>
      <c r="K8" s="8"/>
      <c r="L8" s="7"/>
      <c r="M8" s="7"/>
      <c r="N8" s="7"/>
      <c r="O8" s="7"/>
      <c r="P8" s="7"/>
      <c r="Q8" s="8"/>
      <c r="R8" s="8"/>
      <c r="S8" s="8"/>
      <c r="T8" s="13"/>
      <c r="U8" s="14"/>
      <c r="V8" s="14"/>
      <c r="W8" s="15"/>
    </row>
    <row r="9" spans="1:23">
      <c r="A9" s="8"/>
      <c r="B9" s="9"/>
      <c r="C9" s="13"/>
      <c r="D9" s="14"/>
      <c r="E9" s="14"/>
      <c r="F9" s="15"/>
      <c r="G9" s="13"/>
      <c r="H9" s="14"/>
      <c r="I9" s="14"/>
      <c r="J9" s="15"/>
      <c r="K9" s="8"/>
      <c r="L9" s="10" t="s">
        <v>23</v>
      </c>
      <c r="M9" s="11"/>
      <c r="N9" s="11"/>
      <c r="O9" s="12"/>
      <c r="P9" s="5" t="s">
        <v>24</v>
      </c>
      <c r="Q9" s="8"/>
      <c r="R9" s="8"/>
      <c r="S9" s="8"/>
      <c r="T9" s="13"/>
      <c r="U9" s="14"/>
      <c r="V9" s="14"/>
      <c r="W9" s="15"/>
    </row>
    <row r="10" spans="1:23">
      <c r="A10" s="8"/>
      <c r="B10" s="9"/>
      <c r="C10" s="16"/>
      <c r="D10" s="17"/>
      <c r="E10" s="17"/>
      <c r="F10" s="18"/>
      <c r="G10" s="16"/>
      <c r="H10" s="17"/>
      <c r="I10" s="17"/>
      <c r="J10" s="18"/>
      <c r="K10" s="8"/>
      <c r="L10" s="16"/>
      <c r="M10" s="17"/>
      <c r="N10" s="17"/>
      <c r="O10" s="18"/>
      <c r="P10" s="8"/>
      <c r="Q10" s="8"/>
      <c r="R10" s="8"/>
      <c r="S10" s="8"/>
      <c r="T10" s="16"/>
      <c r="U10" s="17"/>
      <c r="V10" s="17"/>
      <c r="W10" s="18"/>
    </row>
    <row r="11" ht="62" customHeight="1" spans="1:23">
      <c r="A11" s="8"/>
      <c r="B11" s="19"/>
      <c r="C11" s="20" t="s">
        <v>25</v>
      </c>
      <c r="D11" s="20" t="s">
        <v>26</v>
      </c>
      <c r="E11" s="20" t="s">
        <v>27</v>
      </c>
      <c r="F11" s="20" t="s">
        <v>28</v>
      </c>
      <c r="G11" s="20" t="s">
        <v>25</v>
      </c>
      <c r="H11" s="20" t="s">
        <v>26</v>
      </c>
      <c r="I11" s="20" t="s">
        <v>27</v>
      </c>
      <c r="J11" s="20" t="s">
        <v>28</v>
      </c>
      <c r="K11" s="20"/>
      <c r="L11" s="20" t="s">
        <v>25</v>
      </c>
      <c r="M11" s="20" t="s">
        <v>26</v>
      </c>
      <c r="N11" s="20" t="s">
        <v>27</v>
      </c>
      <c r="O11" s="20" t="s">
        <v>28</v>
      </c>
      <c r="P11" s="20"/>
      <c r="Q11" s="20"/>
      <c r="R11" s="20"/>
      <c r="S11" s="20"/>
      <c r="T11" s="20" t="s">
        <v>25</v>
      </c>
      <c r="U11" s="20" t="s">
        <v>26</v>
      </c>
      <c r="V11" s="20" t="s">
        <v>27</v>
      </c>
      <c r="W11" s="20" t="s">
        <v>28</v>
      </c>
    </row>
    <row r="12" ht="53" customHeight="1" spans="1:23">
      <c r="A12" s="20"/>
      <c r="B12" s="7" t="s">
        <v>29</v>
      </c>
      <c r="C12" s="7">
        <f t="shared" ref="C12:W12" si="0">C13+C14+C15+C17+C18+C20+C21</f>
        <v>3950</v>
      </c>
      <c r="D12" s="7">
        <f t="shared" si="0"/>
        <v>101</v>
      </c>
      <c r="E12" s="7">
        <f t="shared" si="0"/>
        <v>950</v>
      </c>
      <c r="F12" s="7">
        <f t="shared" si="0"/>
        <v>3000</v>
      </c>
      <c r="G12" s="7">
        <f t="shared" si="0"/>
        <v>9761</v>
      </c>
      <c r="H12" s="7">
        <f t="shared" si="0"/>
        <v>183</v>
      </c>
      <c r="I12" s="7">
        <f t="shared" si="0"/>
        <v>4061</v>
      </c>
      <c r="J12" s="7">
        <f t="shared" si="0"/>
        <v>5700</v>
      </c>
      <c r="K12" s="7">
        <f t="shared" si="0"/>
        <v>1000</v>
      </c>
      <c r="L12" s="7">
        <f t="shared" si="0"/>
        <v>800</v>
      </c>
      <c r="M12" s="7">
        <f t="shared" si="0"/>
        <v>1</v>
      </c>
      <c r="N12" s="7">
        <f t="shared" si="0"/>
        <v>3</v>
      </c>
      <c r="O12" s="7">
        <f t="shared" si="0"/>
        <v>797</v>
      </c>
      <c r="P12" s="7">
        <f t="shared" si="0"/>
        <v>1500</v>
      </c>
      <c r="Q12" s="7">
        <f t="shared" si="0"/>
        <v>2300</v>
      </c>
      <c r="R12" s="7">
        <f t="shared" si="0"/>
        <v>310</v>
      </c>
      <c r="S12" s="7">
        <f t="shared" si="0"/>
        <v>800</v>
      </c>
      <c r="T12" s="7">
        <f t="shared" si="0"/>
        <v>2000</v>
      </c>
      <c r="U12" s="7">
        <f t="shared" si="0"/>
        <v>1</v>
      </c>
      <c r="V12" s="7">
        <f t="shared" si="0"/>
        <v>8</v>
      </c>
      <c r="W12" s="7">
        <f t="shared" si="0"/>
        <v>1992</v>
      </c>
    </row>
    <row r="13" ht="51" customHeight="1" spans="1:23">
      <c r="A13" s="25" t="s">
        <v>33</v>
      </c>
      <c r="B13" s="26"/>
      <c r="C13" s="27">
        <v>1300</v>
      </c>
      <c r="D13" s="27">
        <v>25</v>
      </c>
      <c r="E13" s="27">
        <v>200</v>
      </c>
      <c r="F13" s="27">
        <v>1100</v>
      </c>
      <c r="G13" s="27">
        <v>3700</v>
      </c>
      <c r="H13" s="27">
        <v>120</v>
      </c>
      <c r="I13" s="27">
        <v>3011</v>
      </c>
      <c r="J13" s="27">
        <v>689</v>
      </c>
      <c r="K13" s="27">
        <v>500</v>
      </c>
      <c r="L13" s="27">
        <v>230</v>
      </c>
      <c r="M13" s="27">
        <v>1</v>
      </c>
      <c r="N13" s="27">
        <v>3</v>
      </c>
      <c r="O13" s="27">
        <v>227</v>
      </c>
      <c r="P13" s="27">
        <v>450</v>
      </c>
      <c r="Q13" s="27">
        <v>780</v>
      </c>
      <c r="R13" s="27">
        <v>290</v>
      </c>
      <c r="S13" s="27">
        <v>300</v>
      </c>
      <c r="T13" s="27">
        <v>800</v>
      </c>
      <c r="U13" s="27">
        <v>1</v>
      </c>
      <c r="V13" s="27">
        <v>8</v>
      </c>
      <c r="W13" s="27">
        <v>792</v>
      </c>
    </row>
    <row r="14" ht="51" customHeight="1" spans="1:23">
      <c r="A14" s="25" t="s">
        <v>36</v>
      </c>
      <c r="B14" s="26"/>
      <c r="C14" s="27">
        <v>1350</v>
      </c>
      <c r="D14" s="27">
        <v>56</v>
      </c>
      <c r="E14" s="27">
        <v>600</v>
      </c>
      <c r="F14" s="27">
        <v>750</v>
      </c>
      <c r="G14" s="27">
        <v>2700</v>
      </c>
      <c r="H14" s="27">
        <v>51</v>
      </c>
      <c r="I14" s="27">
        <v>750</v>
      </c>
      <c r="J14" s="27">
        <v>1950</v>
      </c>
      <c r="K14" s="27">
        <v>100</v>
      </c>
      <c r="L14" s="27">
        <v>370</v>
      </c>
      <c r="M14" s="27">
        <v>0</v>
      </c>
      <c r="N14" s="27">
        <v>0</v>
      </c>
      <c r="O14" s="27">
        <v>370</v>
      </c>
      <c r="P14" s="27">
        <v>740</v>
      </c>
      <c r="Q14" s="27">
        <v>810</v>
      </c>
      <c r="R14" s="27">
        <v>0</v>
      </c>
      <c r="S14" s="27">
        <v>270</v>
      </c>
      <c r="T14" s="27">
        <v>300</v>
      </c>
      <c r="U14" s="27">
        <v>0</v>
      </c>
      <c r="V14" s="27">
        <v>0</v>
      </c>
      <c r="W14" s="27">
        <v>300</v>
      </c>
    </row>
    <row r="15" ht="51" customHeight="1" spans="1:23">
      <c r="A15" s="25" t="s">
        <v>39</v>
      </c>
      <c r="B15" s="26"/>
      <c r="C15" s="27">
        <v>1300</v>
      </c>
      <c r="D15" s="27">
        <v>20</v>
      </c>
      <c r="E15" s="27">
        <v>150</v>
      </c>
      <c r="F15" s="27">
        <v>1150</v>
      </c>
      <c r="G15" s="27">
        <v>3361</v>
      </c>
      <c r="H15" s="27">
        <v>12</v>
      </c>
      <c r="I15" s="27">
        <v>300</v>
      </c>
      <c r="J15" s="27">
        <v>3061</v>
      </c>
      <c r="K15" s="27">
        <v>400</v>
      </c>
      <c r="L15" s="27">
        <v>200</v>
      </c>
      <c r="M15" s="27">
        <v>0</v>
      </c>
      <c r="N15" s="27">
        <v>0</v>
      </c>
      <c r="O15" s="27">
        <v>200</v>
      </c>
      <c r="P15" s="27">
        <v>310</v>
      </c>
      <c r="Q15" s="27">
        <v>710</v>
      </c>
      <c r="R15" s="27">
        <v>20</v>
      </c>
      <c r="S15" s="27">
        <v>230</v>
      </c>
      <c r="T15" s="27">
        <v>900</v>
      </c>
      <c r="U15" s="27">
        <v>0</v>
      </c>
      <c r="V15" s="27">
        <v>0</v>
      </c>
      <c r="W15" s="27">
        <v>900</v>
      </c>
    </row>
  </sheetData>
  <mergeCells count="19">
    <mergeCell ref="A1:W1"/>
    <mergeCell ref="A13:B13"/>
    <mergeCell ref="A14:B14"/>
    <mergeCell ref="A15:B15"/>
    <mergeCell ref="A2:A12"/>
    <mergeCell ref="B2:B11"/>
    <mergeCell ref="K4:K11"/>
    <mergeCell ref="P9:P11"/>
    <mergeCell ref="Q6:Q11"/>
    <mergeCell ref="R4:R11"/>
    <mergeCell ref="S4:S11"/>
    <mergeCell ref="C2:R3"/>
    <mergeCell ref="S2:W3"/>
    <mergeCell ref="C4:F10"/>
    <mergeCell ref="G4:J10"/>
    <mergeCell ref="L4:Q5"/>
    <mergeCell ref="T4:W10"/>
    <mergeCell ref="L6:P8"/>
    <mergeCell ref="L9:O10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4"/>
  <sheetViews>
    <sheetView workbookViewId="0">
      <selection activeCell="I15" sqref="I15"/>
    </sheetView>
  </sheetViews>
  <sheetFormatPr defaultColWidth="9" defaultRowHeight="13.5"/>
  <cols>
    <col min="1" max="1" width="4.88333333333333" customWidth="1"/>
    <col min="2" max="2" width="7.63333333333333" customWidth="1"/>
    <col min="3" max="27" width="7" customWidth="1"/>
  </cols>
  <sheetData>
    <row r="1" ht="36" customHeight="1" spans="1:2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5" customHeight="1" spans="1:27">
      <c r="A2" s="5" t="s">
        <v>1</v>
      </c>
      <c r="B2" s="6" t="s">
        <v>2</v>
      </c>
      <c r="C2" s="7" t="s">
        <v>3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>
      <c r="A3" s="8"/>
      <c r="B3" s="9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ht="9" customHeight="1" spans="1:27">
      <c r="A4" s="8"/>
      <c r="B4" s="9"/>
      <c r="C4" s="10" t="s">
        <v>6</v>
      </c>
      <c r="D4" s="11"/>
      <c r="E4" s="11"/>
      <c r="F4" s="12"/>
      <c r="G4" s="10" t="s">
        <v>7</v>
      </c>
      <c r="H4" s="11"/>
      <c r="I4" s="11"/>
      <c r="J4" s="12"/>
      <c r="K4" s="10" t="s">
        <v>8</v>
      </c>
      <c r="L4" s="11"/>
      <c r="M4" s="11"/>
      <c r="N4" s="12"/>
      <c r="O4" s="10" t="s">
        <v>9</v>
      </c>
      <c r="P4" s="11"/>
      <c r="Q4" s="11"/>
      <c r="R4" s="11"/>
      <c r="S4" s="12"/>
      <c r="T4" s="10" t="s">
        <v>10</v>
      </c>
      <c r="U4" s="11"/>
      <c r="V4" s="11"/>
      <c r="W4" s="12"/>
      <c r="X4" s="10" t="s">
        <v>11</v>
      </c>
      <c r="Y4" s="11"/>
      <c r="Z4" s="11"/>
      <c r="AA4" s="12"/>
    </row>
    <row r="5" ht="9" customHeight="1" spans="1:27">
      <c r="A5" s="8"/>
      <c r="B5" s="9"/>
      <c r="C5" s="13"/>
      <c r="D5" s="14"/>
      <c r="E5" s="14"/>
      <c r="F5" s="15"/>
      <c r="G5" s="13"/>
      <c r="H5" s="14"/>
      <c r="I5" s="14"/>
      <c r="J5" s="15"/>
      <c r="K5" s="13"/>
      <c r="L5" s="14"/>
      <c r="M5" s="14"/>
      <c r="N5" s="15"/>
      <c r="O5" s="16"/>
      <c r="P5" s="17"/>
      <c r="Q5" s="17"/>
      <c r="R5" s="17"/>
      <c r="S5" s="18"/>
      <c r="T5" s="13"/>
      <c r="U5" s="14"/>
      <c r="V5" s="14"/>
      <c r="W5" s="15"/>
      <c r="X5" s="13"/>
      <c r="Y5" s="14"/>
      <c r="Z5" s="14"/>
      <c r="AA5" s="15"/>
    </row>
    <row r="6" ht="9" customHeight="1" spans="1:27">
      <c r="A6" s="8"/>
      <c r="B6" s="9"/>
      <c r="C6" s="13"/>
      <c r="D6" s="14"/>
      <c r="E6" s="14"/>
      <c r="F6" s="15"/>
      <c r="G6" s="13"/>
      <c r="H6" s="14"/>
      <c r="I6" s="14"/>
      <c r="J6" s="15"/>
      <c r="K6" s="13"/>
      <c r="L6" s="14"/>
      <c r="M6" s="14"/>
      <c r="N6" s="15"/>
      <c r="O6" s="5" t="s">
        <v>19</v>
      </c>
      <c r="P6" s="10" t="s">
        <v>20</v>
      </c>
      <c r="Q6" s="11"/>
      <c r="R6" s="11"/>
      <c r="S6" s="12"/>
      <c r="T6" s="13"/>
      <c r="U6" s="14"/>
      <c r="V6" s="14"/>
      <c r="W6" s="15"/>
      <c r="X6" s="13"/>
      <c r="Y6" s="14"/>
      <c r="Z6" s="14"/>
      <c r="AA6" s="15"/>
    </row>
    <row r="7" ht="9" customHeight="1" spans="1:27">
      <c r="A7" s="8"/>
      <c r="B7" s="9"/>
      <c r="C7" s="13"/>
      <c r="D7" s="14"/>
      <c r="E7" s="14"/>
      <c r="F7" s="15"/>
      <c r="G7" s="13"/>
      <c r="H7" s="14"/>
      <c r="I7" s="14"/>
      <c r="J7" s="15"/>
      <c r="K7" s="13"/>
      <c r="L7" s="14"/>
      <c r="M7" s="14"/>
      <c r="N7" s="15"/>
      <c r="O7" s="8"/>
      <c r="P7" s="13"/>
      <c r="Q7" s="14"/>
      <c r="R7" s="14"/>
      <c r="S7" s="15"/>
      <c r="T7" s="13"/>
      <c r="U7" s="14"/>
      <c r="V7" s="14"/>
      <c r="W7" s="15"/>
      <c r="X7" s="13"/>
      <c r="Y7" s="14"/>
      <c r="Z7" s="14"/>
      <c r="AA7" s="15"/>
    </row>
    <row r="8" ht="9" customHeight="1" spans="1:27">
      <c r="A8" s="8"/>
      <c r="B8" s="9"/>
      <c r="C8" s="13"/>
      <c r="D8" s="14"/>
      <c r="E8" s="14"/>
      <c r="F8" s="15"/>
      <c r="G8" s="13"/>
      <c r="H8" s="14"/>
      <c r="I8" s="14"/>
      <c r="J8" s="15"/>
      <c r="K8" s="13"/>
      <c r="L8" s="14"/>
      <c r="M8" s="14"/>
      <c r="N8" s="15"/>
      <c r="O8" s="8"/>
      <c r="P8" s="13"/>
      <c r="Q8" s="14"/>
      <c r="R8" s="14"/>
      <c r="S8" s="15"/>
      <c r="T8" s="13"/>
      <c r="U8" s="14"/>
      <c r="V8" s="14"/>
      <c r="W8" s="15"/>
      <c r="X8" s="13"/>
      <c r="Y8" s="14"/>
      <c r="Z8" s="14"/>
      <c r="AA8" s="15"/>
    </row>
    <row r="9" ht="9" customHeight="1" spans="1:27">
      <c r="A9" s="8"/>
      <c r="B9" s="9"/>
      <c r="C9" s="13"/>
      <c r="D9" s="14"/>
      <c r="E9" s="14"/>
      <c r="F9" s="15"/>
      <c r="G9" s="13"/>
      <c r="H9" s="14"/>
      <c r="I9" s="14"/>
      <c r="J9" s="15"/>
      <c r="K9" s="13"/>
      <c r="L9" s="14"/>
      <c r="M9" s="14"/>
      <c r="N9" s="15"/>
      <c r="O9" s="8"/>
      <c r="P9" s="13"/>
      <c r="Q9" s="14"/>
      <c r="R9" s="14"/>
      <c r="S9" s="15"/>
      <c r="T9" s="13"/>
      <c r="U9" s="14"/>
      <c r="V9" s="14"/>
      <c r="W9" s="15"/>
      <c r="X9" s="13"/>
      <c r="Y9" s="14"/>
      <c r="Z9" s="14"/>
      <c r="AA9" s="15"/>
    </row>
    <row r="10" ht="15" customHeight="1" spans="1:27">
      <c r="A10" s="8"/>
      <c r="B10" s="9"/>
      <c r="C10" s="16"/>
      <c r="D10" s="17"/>
      <c r="E10" s="17"/>
      <c r="F10" s="18"/>
      <c r="G10" s="16"/>
      <c r="H10" s="17"/>
      <c r="I10" s="17"/>
      <c r="J10" s="18"/>
      <c r="K10" s="16"/>
      <c r="L10" s="17"/>
      <c r="M10" s="17"/>
      <c r="N10" s="18"/>
      <c r="O10" s="8"/>
      <c r="P10" s="16"/>
      <c r="Q10" s="17"/>
      <c r="R10" s="17"/>
      <c r="S10" s="18"/>
      <c r="T10" s="16"/>
      <c r="U10" s="17"/>
      <c r="V10" s="17"/>
      <c r="W10" s="18"/>
      <c r="X10" s="16"/>
      <c r="Y10" s="17"/>
      <c r="Z10" s="17"/>
      <c r="AA10" s="18"/>
    </row>
    <row r="11" ht="64" customHeight="1" spans="1:27">
      <c r="A11" s="8"/>
      <c r="B11" s="19"/>
      <c r="C11" s="20" t="s">
        <v>25</v>
      </c>
      <c r="D11" s="20" t="s">
        <v>26</v>
      </c>
      <c r="E11" s="20" t="s">
        <v>27</v>
      </c>
      <c r="F11" s="20" t="s">
        <v>28</v>
      </c>
      <c r="G11" s="20" t="s">
        <v>25</v>
      </c>
      <c r="H11" s="20" t="s">
        <v>26</v>
      </c>
      <c r="I11" s="20" t="s">
        <v>27</v>
      </c>
      <c r="J11" s="20" t="s">
        <v>28</v>
      </c>
      <c r="K11" s="20" t="s">
        <v>25</v>
      </c>
      <c r="L11" s="20" t="s">
        <v>26</v>
      </c>
      <c r="M11" s="20" t="s">
        <v>27</v>
      </c>
      <c r="N11" s="20" t="s">
        <v>28</v>
      </c>
      <c r="O11" s="20"/>
      <c r="P11" s="20" t="s">
        <v>25</v>
      </c>
      <c r="Q11" s="20" t="s">
        <v>26</v>
      </c>
      <c r="R11" s="20" t="s">
        <v>27</v>
      </c>
      <c r="S11" s="20" t="s">
        <v>28</v>
      </c>
      <c r="T11" s="20" t="s">
        <v>25</v>
      </c>
      <c r="U11" s="20" t="s">
        <v>26</v>
      </c>
      <c r="V11" s="20" t="s">
        <v>27</v>
      </c>
      <c r="W11" s="20" t="s">
        <v>28</v>
      </c>
      <c r="X11" s="20" t="s">
        <v>25</v>
      </c>
      <c r="Y11" s="20" t="s">
        <v>26</v>
      </c>
      <c r="Z11" s="20" t="s">
        <v>27</v>
      </c>
      <c r="AA11" s="20" t="s">
        <v>28</v>
      </c>
    </row>
    <row r="12" s="1" customFormat="1" ht="32" customHeight="1" spans="1:27">
      <c r="A12" s="20"/>
      <c r="B12" s="7" t="s">
        <v>29</v>
      </c>
      <c r="C12" s="7">
        <f t="shared" ref="C12:AA12" si="0">C13+C14+C15+C17+C18+C20+C21</f>
        <v>260000</v>
      </c>
      <c r="D12" s="7">
        <f t="shared" si="0"/>
        <v>1879</v>
      </c>
      <c r="E12" s="7">
        <f t="shared" si="0"/>
        <v>12100</v>
      </c>
      <c r="F12" s="7">
        <f t="shared" si="0"/>
        <v>247900</v>
      </c>
      <c r="G12" s="7">
        <f t="shared" si="0"/>
        <v>14730</v>
      </c>
      <c r="H12" s="7">
        <f t="shared" si="0"/>
        <v>420</v>
      </c>
      <c r="I12" s="7">
        <f t="shared" si="0"/>
        <v>3650</v>
      </c>
      <c r="J12" s="7">
        <f t="shared" si="0"/>
        <v>11080</v>
      </c>
      <c r="K12" s="7">
        <f t="shared" si="0"/>
        <v>3500</v>
      </c>
      <c r="L12" s="7">
        <f t="shared" si="0"/>
        <v>5</v>
      </c>
      <c r="M12" s="7">
        <f t="shared" si="0"/>
        <v>46</v>
      </c>
      <c r="N12" s="7">
        <f t="shared" si="0"/>
        <v>3454</v>
      </c>
      <c r="O12" s="7">
        <f t="shared" si="0"/>
        <v>10000</v>
      </c>
      <c r="P12" s="7">
        <f t="shared" si="0"/>
        <v>7500</v>
      </c>
      <c r="Q12" s="7">
        <f t="shared" si="0"/>
        <v>188</v>
      </c>
      <c r="R12" s="7">
        <f t="shared" si="0"/>
        <v>835</v>
      </c>
      <c r="S12" s="7">
        <f t="shared" si="0"/>
        <v>6665</v>
      </c>
      <c r="T12" s="7">
        <f t="shared" si="0"/>
        <v>3100</v>
      </c>
      <c r="U12" s="7">
        <f t="shared" si="0"/>
        <v>310</v>
      </c>
      <c r="V12" s="7">
        <f t="shared" si="0"/>
        <v>440</v>
      </c>
      <c r="W12" s="7">
        <f t="shared" si="0"/>
        <v>2660</v>
      </c>
      <c r="X12" s="7">
        <f t="shared" si="0"/>
        <v>20000</v>
      </c>
      <c r="Y12" s="7">
        <f t="shared" si="0"/>
        <v>10</v>
      </c>
      <c r="Z12" s="7">
        <f t="shared" si="0"/>
        <v>200</v>
      </c>
      <c r="AA12" s="7">
        <f t="shared" si="0"/>
        <v>19800</v>
      </c>
    </row>
    <row r="13" s="1" customFormat="1" ht="32" customHeight="1" spans="1:27">
      <c r="A13" s="7"/>
      <c r="B13" s="7" t="s">
        <v>30</v>
      </c>
      <c r="C13" s="7">
        <v>20000</v>
      </c>
      <c r="D13" s="7">
        <v>100</v>
      </c>
      <c r="E13" s="7">
        <v>480</v>
      </c>
      <c r="F13" s="7">
        <f t="shared" ref="F13:F15" si="1">C13-E13</f>
        <v>19520</v>
      </c>
      <c r="G13" s="7">
        <v>900</v>
      </c>
      <c r="H13" s="7">
        <v>25</v>
      </c>
      <c r="I13" s="7">
        <v>160</v>
      </c>
      <c r="J13" s="7">
        <f t="shared" ref="J13:J15" si="2">G13-I13</f>
        <v>740</v>
      </c>
      <c r="K13" s="7">
        <v>450</v>
      </c>
      <c r="L13" s="7">
        <v>0</v>
      </c>
      <c r="M13" s="7">
        <v>0</v>
      </c>
      <c r="N13" s="7">
        <f t="shared" ref="N13:N15" si="3">K13-M13</f>
        <v>450</v>
      </c>
      <c r="O13" s="7">
        <v>2500</v>
      </c>
      <c r="P13" s="7">
        <v>800</v>
      </c>
      <c r="Q13" s="7">
        <v>30</v>
      </c>
      <c r="R13" s="7">
        <v>140</v>
      </c>
      <c r="S13" s="7">
        <f t="shared" ref="S13:S15" si="4">P13-R13</f>
        <v>660</v>
      </c>
      <c r="T13" s="7">
        <v>200</v>
      </c>
      <c r="U13" s="7">
        <v>5</v>
      </c>
      <c r="V13" s="7">
        <v>15</v>
      </c>
      <c r="W13" s="7">
        <f t="shared" ref="W13:W15" si="5">T13-V13</f>
        <v>185</v>
      </c>
      <c r="X13" s="7">
        <v>2600</v>
      </c>
      <c r="Y13" s="7">
        <v>0</v>
      </c>
      <c r="Z13" s="7">
        <v>0</v>
      </c>
      <c r="AA13" s="7">
        <f t="shared" ref="AA13:AA15" si="6">X13-Z13</f>
        <v>2600</v>
      </c>
    </row>
    <row r="14" s="1" customFormat="1" ht="32" customHeight="1" spans="1:27">
      <c r="A14" s="7"/>
      <c r="B14" s="7" t="s">
        <v>31</v>
      </c>
      <c r="C14" s="7">
        <v>45000</v>
      </c>
      <c r="D14" s="7">
        <v>502</v>
      </c>
      <c r="E14" s="7">
        <v>2400</v>
      </c>
      <c r="F14" s="7">
        <f t="shared" si="1"/>
        <v>42600</v>
      </c>
      <c r="G14" s="7">
        <v>1200</v>
      </c>
      <c r="H14" s="7">
        <v>30</v>
      </c>
      <c r="I14" s="7">
        <v>260</v>
      </c>
      <c r="J14" s="7">
        <f t="shared" si="2"/>
        <v>940</v>
      </c>
      <c r="K14" s="7">
        <v>450</v>
      </c>
      <c r="L14" s="7">
        <v>0</v>
      </c>
      <c r="M14" s="7">
        <v>0</v>
      </c>
      <c r="N14" s="7">
        <f t="shared" si="3"/>
        <v>450</v>
      </c>
      <c r="O14" s="7">
        <v>1000</v>
      </c>
      <c r="P14" s="7">
        <v>500</v>
      </c>
      <c r="Q14" s="7">
        <v>20</v>
      </c>
      <c r="R14" s="7">
        <v>85</v>
      </c>
      <c r="S14" s="7">
        <f t="shared" si="4"/>
        <v>415</v>
      </c>
      <c r="T14" s="7">
        <v>500</v>
      </c>
      <c r="U14" s="7">
        <v>15</v>
      </c>
      <c r="V14" s="7">
        <v>25</v>
      </c>
      <c r="W14" s="7">
        <f t="shared" si="5"/>
        <v>475</v>
      </c>
      <c r="X14" s="7">
        <v>800</v>
      </c>
      <c r="Y14" s="7">
        <v>0</v>
      </c>
      <c r="Z14" s="7">
        <v>0</v>
      </c>
      <c r="AA14" s="7">
        <f t="shared" si="6"/>
        <v>800</v>
      </c>
    </row>
    <row r="15" s="1" customFormat="1" ht="32" customHeight="1" spans="1:27">
      <c r="A15" s="7"/>
      <c r="B15" s="7" t="s">
        <v>32</v>
      </c>
      <c r="C15" s="7">
        <v>40000</v>
      </c>
      <c r="D15" s="7">
        <v>400</v>
      </c>
      <c r="E15" s="7">
        <v>1920</v>
      </c>
      <c r="F15" s="7">
        <f t="shared" si="1"/>
        <v>38080</v>
      </c>
      <c r="G15" s="7">
        <v>1500</v>
      </c>
      <c r="H15" s="7">
        <v>20</v>
      </c>
      <c r="I15" s="7">
        <v>150</v>
      </c>
      <c r="J15" s="7">
        <f t="shared" si="2"/>
        <v>1350</v>
      </c>
      <c r="K15" s="7">
        <v>100</v>
      </c>
      <c r="L15" s="7">
        <v>0</v>
      </c>
      <c r="M15" s="7">
        <v>0</v>
      </c>
      <c r="N15" s="7">
        <f t="shared" si="3"/>
        <v>100</v>
      </c>
      <c r="O15" s="7">
        <v>1300</v>
      </c>
      <c r="P15" s="7">
        <v>700</v>
      </c>
      <c r="Q15" s="7">
        <v>28</v>
      </c>
      <c r="R15" s="7">
        <v>100</v>
      </c>
      <c r="S15" s="7">
        <f t="shared" si="4"/>
        <v>600</v>
      </c>
      <c r="T15" s="7">
        <v>500</v>
      </c>
      <c r="U15" s="7">
        <v>10</v>
      </c>
      <c r="V15" s="7">
        <v>22</v>
      </c>
      <c r="W15" s="7">
        <f t="shared" si="5"/>
        <v>478</v>
      </c>
      <c r="X15" s="7">
        <v>600</v>
      </c>
      <c r="Y15" s="7">
        <v>0</v>
      </c>
      <c r="Z15" s="7">
        <v>0</v>
      </c>
      <c r="AA15" s="7">
        <f t="shared" si="6"/>
        <v>600</v>
      </c>
    </row>
    <row r="16" s="2" customFormat="1" ht="32" customHeight="1" spans="1:27">
      <c r="A16" s="21" t="s">
        <v>33</v>
      </c>
      <c r="B16" s="21"/>
      <c r="C16" s="21">
        <f t="shared" ref="C16:AA16" si="7">C13+C14+C15</f>
        <v>105000</v>
      </c>
      <c r="D16" s="21">
        <f t="shared" si="7"/>
        <v>1002</v>
      </c>
      <c r="E16" s="21">
        <f t="shared" si="7"/>
        <v>4800</v>
      </c>
      <c r="F16" s="21">
        <f t="shared" si="7"/>
        <v>100200</v>
      </c>
      <c r="G16" s="21">
        <f t="shared" si="7"/>
        <v>3600</v>
      </c>
      <c r="H16" s="21">
        <f t="shared" si="7"/>
        <v>75</v>
      </c>
      <c r="I16" s="21">
        <f t="shared" si="7"/>
        <v>570</v>
      </c>
      <c r="J16" s="21">
        <f t="shared" si="7"/>
        <v>3030</v>
      </c>
      <c r="K16" s="21">
        <f t="shared" si="7"/>
        <v>1000</v>
      </c>
      <c r="L16" s="21">
        <f t="shared" si="7"/>
        <v>0</v>
      </c>
      <c r="M16" s="21">
        <f t="shared" si="7"/>
        <v>0</v>
      </c>
      <c r="N16" s="21">
        <f t="shared" si="7"/>
        <v>1000</v>
      </c>
      <c r="O16" s="21">
        <f t="shared" si="7"/>
        <v>4800</v>
      </c>
      <c r="P16" s="21">
        <f t="shared" si="7"/>
        <v>2000</v>
      </c>
      <c r="Q16" s="21">
        <f t="shared" si="7"/>
        <v>78</v>
      </c>
      <c r="R16" s="21">
        <f t="shared" si="7"/>
        <v>325</v>
      </c>
      <c r="S16" s="21">
        <f t="shared" si="7"/>
        <v>1675</v>
      </c>
      <c r="T16" s="21">
        <f t="shared" si="7"/>
        <v>1200</v>
      </c>
      <c r="U16" s="21">
        <f t="shared" si="7"/>
        <v>30</v>
      </c>
      <c r="V16" s="21">
        <f t="shared" si="7"/>
        <v>62</v>
      </c>
      <c r="W16" s="21">
        <f t="shared" si="7"/>
        <v>1138</v>
      </c>
      <c r="X16" s="21">
        <f t="shared" si="7"/>
        <v>4000</v>
      </c>
      <c r="Y16" s="21">
        <f t="shared" si="7"/>
        <v>0</v>
      </c>
      <c r="Z16" s="21">
        <f t="shared" si="7"/>
        <v>0</v>
      </c>
      <c r="AA16" s="21">
        <f t="shared" si="7"/>
        <v>4000</v>
      </c>
    </row>
    <row r="17" s="1" customFormat="1" ht="32" customHeight="1" spans="1:27">
      <c r="A17" s="7"/>
      <c r="B17" s="7" t="s">
        <v>34</v>
      </c>
      <c r="C17" s="7">
        <v>30000</v>
      </c>
      <c r="D17" s="7">
        <v>200</v>
      </c>
      <c r="E17" s="7">
        <v>2000</v>
      </c>
      <c r="F17" s="7">
        <f t="shared" ref="F17:F21" si="8">C17-E17</f>
        <v>28000</v>
      </c>
      <c r="G17" s="7">
        <v>3000</v>
      </c>
      <c r="H17" s="23">
        <v>206</v>
      </c>
      <c r="I17" s="23">
        <v>1800</v>
      </c>
      <c r="J17" s="7">
        <f t="shared" ref="J17:J21" si="9">G17-I17</f>
        <v>1200</v>
      </c>
      <c r="K17" s="7">
        <v>900</v>
      </c>
      <c r="L17" s="7">
        <v>2</v>
      </c>
      <c r="M17" s="7">
        <v>16</v>
      </c>
      <c r="N17" s="7">
        <f t="shared" ref="N17:N21" si="10">K17-M17</f>
        <v>884</v>
      </c>
      <c r="O17" s="7">
        <v>2600</v>
      </c>
      <c r="P17" s="7">
        <v>1600</v>
      </c>
      <c r="Q17" s="7">
        <v>20</v>
      </c>
      <c r="R17" s="7">
        <v>180</v>
      </c>
      <c r="S17" s="7">
        <f t="shared" ref="S17:S21" si="11">P17-R17</f>
        <v>1420</v>
      </c>
      <c r="T17" s="7">
        <v>300</v>
      </c>
      <c r="U17" s="23">
        <v>154</v>
      </c>
      <c r="V17" s="23">
        <v>240</v>
      </c>
      <c r="W17" s="7">
        <f t="shared" ref="W17:W21" si="12">T17-V17</f>
        <v>60</v>
      </c>
      <c r="X17" s="7">
        <v>3100</v>
      </c>
      <c r="Y17" s="7">
        <v>0</v>
      </c>
      <c r="Z17" s="7">
        <v>0</v>
      </c>
      <c r="AA17" s="7">
        <f t="shared" ref="AA17:AA21" si="13">X17-Z17</f>
        <v>3100</v>
      </c>
    </row>
    <row r="18" s="1" customFormat="1" ht="32" customHeight="1" spans="1:27">
      <c r="A18" s="7"/>
      <c r="B18" s="7" t="s">
        <v>35</v>
      </c>
      <c r="C18" s="7">
        <v>40000</v>
      </c>
      <c r="D18" s="7">
        <v>235</v>
      </c>
      <c r="E18" s="7">
        <v>3600</v>
      </c>
      <c r="F18" s="7">
        <f t="shared" si="8"/>
        <v>36400</v>
      </c>
      <c r="G18" s="7">
        <v>1500</v>
      </c>
      <c r="H18" s="23">
        <v>93</v>
      </c>
      <c r="I18" s="23">
        <v>800</v>
      </c>
      <c r="J18" s="7">
        <f t="shared" si="9"/>
        <v>700</v>
      </c>
      <c r="K18" s="7">
        <v>150</v>
      </c>
      <c r="L18" s="7">
        <v>0</v>
      </c>
      <c r="M18" s="7">
        <v>0</v>
      </c>
      <c r="N18" s="7">
        <f t="shared" si="10"/>
        <v>150</v>
      </c>
      <c r="O18" s="7">
        <v>0</v>
      </c>
      <c r="P18" s="7">
        <v>1500</v>
      </c>
      <c r="Q18" s="7">
        <v>20</v>
      </c>
      <c r="R18" s="7">
        <v>180</v>
      </c>
      <c r="S18" s="7">
        <f t="shared" si="11"/>
        <v>1320</v>
      </c>
      <c r="T18" s="7">
        <v>600</v>
      </c>
      <c r="U18" s="23">
        <v>105</v>
      </c>
      <c r="V18" s="23">
        <v>103</v>
      </c>
      <c r="W18" s="7">
        <f t="shared" si="12"/>
        <v>497</v>
      </c>
      <c r="X18" s="7">
        <v>2400</v>
      </c>
      <c r="Y18" s="7">
        <v>0</v>
      </c>
      <c r="Z18" s="7">
        <v>0</v>
      </c>
      <c r="AA18" s="7">
        <f t="shared" si="13"/>
        <v>2400</v>
      </c>
    </row>
    <row r="19" s="2" customFormat="1" ht="32" customHeight="1" spans="1:27">
      <c r="A19" s="21" t="s">
        <v>36</v>
      </c>
      <c r="B19" s="21"/>
      <c r="C19" s="21">
        <f t="shared" ref="C19:AA19" si="14">C17+C18</f>
        <v>70000</v>
      </c>
      <c r="D19" s="21">
        <f t="shared" si="14"/>
        <v>435</v>
      </c>
      <c r="E19" s="21">
        <f t="shared" si="14"/>
        <v>5600</v>
      </c>
      <c r="F19" s="21">
        <f t="shared" si="14"/>
        <v>64400</v>
      </c>
      <c r="G19" s="21">
        <f t="shared" si="14"/>
        <v>4500</v>
      </c>
      <c r="H19" s="21">
        <f t="shared" si="14"/>
        <v>299</v>
      </c>
      <c r="I19" s="21">
        <f t="shared" si="14"/>
        <v>2600</v>
      </c>
      <c r="J19" s="21">
        <f t="shared" si="14"/>
        <v>1900</v>
      </c>
      <c r="K19" s="21">
        <f t="shared" si="14"/>
        <v>1050</v>
      </c>
      <c r="L19" s="21">
        <f t="shared" si="14"/>
        <v>2</v>
      </c>
      <c r="M19" s="21">
        <f t="shared" si="14"/>
        <v>16</v>
      </c>
      <c r="N19" s="21">
        <f t="shared" si="14"/>
        <v>1034</v>
      </c>
      <c r="O19" s="21">
        <f t="shared" si="14"/>
        <v>2600</v>
      </c>
      <c r="P19" s="21">
        <f t="shared" si="14"/>
        <v>3100</v>
      </c>
      <c r="Q19" s="21">
        <f t="shared" si="14"/>
        <v>40</v>
      </c>
      <c r="R19" s="21">
        <f t="shared" si="14"/>
        <v>360</v>
      </c>
      <c r="S19" s="21">
        <f t="shared" si="14"/>
        <v>2740</v>
      </c>
      <c r="T19" s="21">
        <f t="shared" si="14"/>
        <v>900</v>
      </c>
      <c r="U19" s="21">
        <f t="shared" si="14"/>
        <v>259</v>
      </c>
      <c r="V19" s="21">
        <f t="shared" si="14"/>
        <v>343</v>
      </c>
      <c r="W19" s="21">
        <f t="shared" si="14"/>
        <v>557</v>
      </c>
      <c r="X19" s="21">
        <f t="shared" si="14"/>
        <v>5500</v>
      </c>
      <c r="Y19" s="21">
        <f t="shared" si="14"/>
        <v>0</v>
      </c>
      <c r="Z19" s="21">
        <f t="shared" si="14"/>
        <v>0</v>
      </c>
      <c r="AA19" s="21">
        <f t="shared" si="14"/>
        <v>5500</v>
      </c>
    </row>
    <row r="20" s="1" customFormat="1" ht="32" customHeight="1" spans="1:27">
      <c r="A20" s="7"/>
      <c r="B20" s="7" t="s">
        <v>37</v>
      </c>
      <c r="C20" s="7">
        <v>20000</v>
      </c>
      <c r="D20" s="7">
        <v>50</v>
      </c>
      <c r="E20" s="7">
        <v>400</v>
      </c>
      <c r="F20" s="7">
        <f t="shared" si="8"/>
        <v>19600</v>
      </c>
      <c r="G20" s="7">
        <v>3300</v>
      </c>
      <c r="H20" s="24">
        <v>26</v>
      </c>
      <c r="I20" s="24">
        <v>270</v>
      </c>
      <c r="J20" s="7">
        <f t="shared" si="9"/>
        <v>3030</v>
      </c>
      <c r="K20" s="7">
        <v>1000</v>
      </c>
      <c r="L20" s="7">
        <v>0</v>
      </c>
      <c r="M20" s="7">
        <v>0</v>
      </c>
      <c r="N20" s="7">
        <f t="shared" si="10"/>
        <v>1000</v>
      </c>
      <c r="O20" s="7">
        <v>2600</v>
      </c>
      <c r="P20" s="7">
        <v>1500</v>
      </c>
      <c r="Q20" s="7">
        <v>50</v>
      </c>
      <c r="R20" s="7">
        <v>120</v>
      </c>
      <c r="S20" s="7">
        <f t="shared" si="11"/>
        <v>1380</v>
      </c>
      <c r="T20" s="7">
        <v>700</v>
      </c>
      <c r="U20" s="7">
        <v>15</v>
      </c>
      <c r="V20" s="7">
        <v>20</v>
      </c>
      <c r="W20" s="7">
        <f t="shared" si="12"/>
        <v>680</v>
      </c>
      <c r="X20" s="7">
        <v>8200</v>
      </c>
      <c r="Y20" s="7">
        <v>5</v>
      </c>
      <c r="Z20" s="7">
        <v>100</v>
      </c>
      <c r="AA20" s="7">
        <f t="shared" si="13"/>
        <v>8100</v>
      </c>
    </row>
    <row r="21" s="1" customFormat="1" ht="32" customHeight="1" spans="1:27">
      <c r="A21" s="7"/>
      <c r="B21" s="7" t="s">
        <v>38</v>
      </c>
      <c r="C21" s="7">
        <v>65000</v>
      </c>
      <c r="D21" s="7">
        <v>392</v>
      </c>
      <c r="E21" s="7">
        <v>1300</v>
      </c>
      <c r="F21" s="7">
        <f t="shared" si="8"/>
        <v>63700</v>
      </c>
      <c r="G21" s="7">
        <v>3330</v>
      </c>
      <c r="H21" s="24">
        <v>20</v>
      </c>
      <c r="I21" s="24">
        <v>210</v>
      </c>
      <c r="J21" s="7">
        <f t="shared" si="9"/>
        <v>3120</v>
      </c>
      <c r="K21" s="7">
        <v>450</v>
      </c>
      <c r="L21" s="7">
        <v>3</v>
      </c>
      <c r="M21" s="7">
        <v>30</v>
      </c>
      <c r="N21" s="7">
        <f t="shared" si="10"/>
        <v>420</v>
      </c>
      <c r="O21" s="7">
        <v>0</v>
      </c>
      <c r="P21" s="7">
        <v>900</v>
      </c>
      <c r="Q21" s="7">
        <v>20</v>
      </c>
      <c r="R21" s="7">
        <v>30</v>
      </c>
      <c r="S21" s="7">
        <f t="shared" si="11"/>
        <v>870</v>
      </c>
      <c r="T21" s="7">
        <v>300</v>
      </c>
      <c r="U21" s="7">
        <v>6</v>
      </c>
      <c r="V21" s="7">
        <v>15</v>
      </c>
      <c r="W21" s="7">
        <f t="shared" si="12"/>
        <v>285</v>
      </c>
      <c r="X21" s="7">
        <v>2300</v>
      </c>
      <c r="Y21" s="7">
        <v>5</v>
      </c>
      <c r="Z21" s="7">
        <v>100</v>
      </c>
      <c r="AA21" s="7">
        <f t="shared" si="13"/>
        <v>2200</v>
      </c>
    </row>
    <row r="22" s="2" customFormat="1" ht="32" customHeight="1" spans="1:27">
      <c r="A22" s="21" t="s">
        <v>39</v>
      </c>
      <c r="B22" s="21"/>
      <c r="C22" s="21">
        <f t="shared" ref="C22:AA22" si="15">C20+C21</f>
        <v>85000</v>
      </c>
      <c r="D22" s="21">
        <f t="shared" si="15"/>
        <v>442</v>
      </c>
      <c r="E22" s="21">
        <f t="shared" si="15"/>
        <v>1700</v>
      </c>
      <c r="F22" s="21">
        <f t="shared" si="15"/>
        <v>83300</v>
      </c>
      <c r="G22" s="21">
        <f t="shared" si="15"/>
        <v>6630</v>
      </c>
      <c r="H22" s="21">
        <f t="shared" si="15"/>
        <v>46</v>
      </c>
      <c r="I22" s="21">
        <f t="shared" si="15"/>
        <v>480</v>
      </c>
      <c r="J22" s="21">
        <f t="shared" si="15"/>
        <v>6150</v>
      </c>
      <c r="K22" s="21">
        <f t="shared" si="15"/>
        <v>1450</v>
      </c>
      <c r="L22" s="21">
        <f t="shared" si="15"/>
        <v>3</v>
      </c>
      <c r="M22" s="21">
        <f t="shared" si="15"/>
        <v>30</v>
      </c>
      <c r="N22" s="21">
        <f t="shared" si="15"/>
        <v>1420</v>
      </c>
      <c r="O22" s="21">
        <f t="shared" si="15"/>
        <v>2600</v>
      </c>
      <c r="P22" s="21">
        <f t="shared" si="15"/>
        <v>2400</v>
      </c>
      <c r="Q22" s="21">
        <f t="shared" si="15"/>
        <v>70</v>
      </c>
      <c r="R22" s="21">
        <f t="shared" si="15"/>
        <v>150</v>
      </c>
      <c r="S22" s="21">
        <f t="shared" si="15"/>
        <v>2250</v>
      </c>
      <c r="T22" s="21">
        <f t="shared" si="15"/>
        <v>1000</v>
      </c>
      <c r="U22" s="21">
        <f t="shared" si="15"/>
        <v>21</v>
      </c>
      <c r="V22" s="21">
        <f t="shared" si="15"/>
        <v>35</v>
      </c>
      <c r="W22" s="21">
        <f t="shared" si="15"/>
        <v>965</v>
      </c>
      <c r="X22" s="21">
        <f t="shared" si="15"/>
        <v>10500</v>
      </c>
      <c r="Y22" s="21">
        <f t="shared" si="15"/>
        <v>10</v>
      </c>
      <c r="Z22" s="21">
        <f t="shared" si="15"/>
        <v>200</v>
      </c>
      <c r="AA22" s="21">
        <f t="shared" si="15"/>
        <v>10300</v>
      </c>
    </row>
    <row r="23" s="3" customFormat="1"/>
    <row r="24" s="3" customFormat="1"/>
  </sheetData>
  <mergeCells count="12">
    <mergeCell ref="A1:AA1"/>
    <mergeCell ref="A2:A12"/>
    <mergeCell ref="B2:B11"/>
    <mergeCell ref="O6:O11"/>
    <mergeCell ref="C2:AA3"/>
    <mergeCell ref="C4:F10"/>
    <mergeCell ref="G4:J10"/>
    <mergeCell ref="K4:N10"/>
    <mergeCell ref="O4:S5"/>
    <mergeCell ref="T4:W10"/>
    <mergeCell ref="X4:AA10"/>
    <mergeCell ref="P6:S10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workbookViewId="0">
      <selection activeCell="A1" sqref="$A1:$XFD1048576"/>
    </sheetView>
  </sheetViews>
  <sheetFormatPr defaultColWidth="9" defaultRowHeight="13.5"/>
  <cols>
    <col min="1" max="1" width="4.88333333333333" customWidth="1"/>
    <col min="2" max="2" width="7.63333333333333" customWidth="1"/>
    <col min="3" max="23" width="8.66666666666667" customWidth="1"/>
  </cols>
  <sheetData>
    <row r="1" ht="36" customHeight="1" spans="1:2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15" customHeight="1" spans="1:23">
      <c r="A2" s="5" t="s">
        <v>1</v>
      </c>
      <c r="B2" s="6" t="s">
        <v>2</v>
      </c>
      <c r="C2" s="7" t="s">
        <v>4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10" t="s">
        <v>5</v>
      </c>
      <c r="T2" s="11"/>
      <c r="U2" s="11"/>
      <c r="V2" s="11"/>
      <c r="W2" s="12"/>
    </row>
    <row r="3" spans="1:23">
      <c r="A3" s="8"/>
      <c r="B3" s="9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6"/>
      <c r="T3" s="17"/>
      <c r="U3" s="17"/>
      <c r="V3" s="17"/>
      <c r="W3" s="18"/>
    </row>
    <row r="4" ht="9" customHeight="1" spans="1:23">
      <c r="A4" s="8"/>
      <c r="B4" s="9"/>
      <c r="C4" s="10" t="s">
        <v>12</v>
      </c>
      <c r="D4" s="11"/>
      <c r="E4" s="11"/>
      <c r="F4" s="12"/>
      <c r="G4" s="10" t="s">
        <v>13</v>
      </c>
      <c r="H4" s="11"/>
      <c r="I4" s="11"/>
      <c r="J4" s="12"/>
      <c r="K4" s="5" t="s">
        <v>14</v>
      </c>
      <c r="L4" s="7" t="s">
        <v>15</v>
      </c>
      <c r="M4" s="7"/>
      <c r="N4" s="7"/>
      <c r="O4" s="7"/>
      <c r="P4" s="7"/>
      <c r="Q4" s="7"/>
      <c r="R4" s="5" t="s">
        <v>16</v>
      </c>
      <c r="S4" s="5" t="s">
        <v>17</v>
      </c>
      <c r="T4" s="10" t="s">
        <v>18</v>
      </c>
      <c r="U4" s="11"/>
      <c r="V4" s="11"/>
      <c r="W4" s="12"/>
    </row>
    <row r="5" ht="9" customHeight="1" spans="1:23">
      <c r="A5" s="8"/>
      <c r="B5" s="9"/>
      <c r="C5" s="13"/>
      <c r="D5" s="14"/>
      <c r="E5" s="14"/>
      <c r="F5" s="15"/>
      <c r="G5" s="13"/>
      <c r="H5" s="14"/>
      <c r="I5" s="14"/>
      <c r="J5" s="15"/>
      <c r="K5" s="8"/>
      <c r="L5" s="7"/>
      <c r="M5" s="7"/>
      <c r="N5" s="7"/>
      <c r="O5" s="7"/>
      <c r="P5" s="7"/>
      <c r="Q5" s="7"/>
      <c r="R5" s="8"/>
      <c r="S5" s="8"/>
      <c r="T5" s="13"/>
      <c r="U5" s="14"/>
      <c r="V5" s="14"/>
      <c r="W5" s="15"/>
    </row>
    <row r="6" ht="9" customHeight="1" spans="1:23">
      <c r="A6" s="8"/>
      <c r="B6" s="9"/>
      <c r="C6" s="13"/>
      <c r="D6" s="14"/>
      <c r="E6" s="14"/>
      <c r="F6" s="15"/>
      <c r="G6" s="13"/>
      <c r="H6" s="14"/>
      <c r="I6" s="14"/>
      <c r="J6" s="15"/>
      <c r="K6" s="8"/>
      <c r="L6" s="7" t="s">
        <v>21</v>
      </c>
      <c r="M6" s="7"/>
      <c r="N6" s="7"/>
      <c r="O6" s="7"/>
      <c r="P6" s="7"/>
      <c r="Q6" s="5" t="s">
        <v>22</v>
      </c>
      <c r="R6" s="8"/>
      <c r="S6" s="8"/>
      <c r="T6" s="13"/>
      <c r="U6" s="14"/>
      <c r="V6" s="14"/>
      <c r="W6" s="15"/>
    </row>
    <row r="7" ht="9" customHeight="1" spans="1:23">
      <c r="A7" s="8"/>
      <c r="B7" s="9"/>
      <c r="C7" s="13"/>
      <c r="D7" s="14"/>
      <c r="E7" s="14"/>
      <c r="F7" s="15"/>
      <c r="G7" s="13"/>
      <c r="H7" s="14"/>
      <c r="I7" s="14"/>
      <c r="J7" s="15"/>
      <c r="K7" s="8"/>
      <c r="L7" s="7"/>
      <c r="M7" s="7"/>
      <c r="N7" s="7"/>
      <c r="O7" s="7"/>
      <c r="P7" s="7"/>
      <c r="Q7" s="8"/>
      <c r="R7" s="8"/>
      <c r="S7" s="8"/>
      <c r="T7" s="13"/>
      <c r="U7" s="14"/>
      <c r="V7" s="14"/>
      <c r="W7" s="15"/>
    </row>
    <row r="8" ht="9" customHeight="1" spans="1:23">
      <c r="A8" s="8"/>
      <c r="B8" s="9"/>
      <c r="C8" s="13"/>
      <c r="D8" s="14"/>
      <c r="E8" s="14"/>
      <c r="F8" s="15"/>
      <c r="G8" s="13"/>
      <c r="H8" s="14"/>
      <c r="I8" s="14"/>
      <c r="J8" s="15"/>
      <c r="K8" s="8"/>
      <c r="L8" s="7"/>
      <c r="M8" s="7"/>
      <c r="N8" s="7"/>
      <c r="O8" s="7"/>
      <c r="P8" s="7"/>
      <c r="Q8" s="8"/>
      <c r="R8" s="8"/>
      <c r="S8" s="8"/>
      <c r="T8" s="13"/>
      <c r="U8" s="14"/>
      <c r="V8" s="14"/>
      <c r="W8" s="15"/>
    </row>
    <row r="9" ht="9" customHeight="1" spans="1:23">
      <c r="A9" s="8"/>
      <c r="B9" s="9"/>
      <c r="C9" s="13"/>
      <c r="D9" s="14"/>
      <c r="E9" s="14"/>
      <c r="F9" s="15"/>
      <c r="G9" s="13"/>
      <c r="H9" s="14"/>
      <c r="I9" s="14"/>
      <c r="J9" s="15"/>
      <c r="K9" s="8"/>
      <c r="L9" s="10" t="s">
        <v>23</v>
      </c>
      <c r="M9" s="11"/>
      <c r="N9" s="11"/>
      <c r="O9" s="12"/>
      <c r="P9" s="5" t="s">
        <v>24</v>
      </c>
      <c r="Q9" s="8"/>
      <c r="R9" s="8"/>
      <c r="S9" s="8"/>
      <c r="T9" s="13"/>
      <c r="U9" s="14"/>
      <c r="V9" s="14"/>
      <c r="W9" s="15"/>
    </row>
    <row r="10" ht="15" customHeight="1" spans="1:23">
      <c r="A10" s="8"/>
      <c r="B10" s="9"/>
      <c r="C10" s="16"/>
      <c r="D10" s="17"/>
      <c r="E10" s="17"/>
      <c r="F10" s="18"/>
      <c r="G10" s="16"/>
      <c r="H10" s="17"/>
      <c r="I10" s="17"/>
      <c r="J10" s="18"/>
      <c r="K10" s="8"/>
      <c r="L10" s="16"/>
      <c r="M10" s="17"/>
      <c r="N10" s="17"/>
      <c r="O10" s="18"/>
      <c r="P10" s="8"/>
      <c r="Q10" s="8"/>
      <c r="R10" s="8"/>
      <c r="S10" s="8"/>
      <c r="T10" s="16"/>
      <c r="U10" s="17"/>
      <c r="V10" s="17"/>
      <c r="W10" s="18"/>
    </row>
    <row r="11" ht="64" customHeight="1" spans="1:23">
      <c r="A11" s="8"/>
      <c r="B11" s="19"/>
      <c r="C11" s="20" t="s">
        <v>25</v>
      </c>
      <c r="D11" s="20" t="s">
        <v>26</v>
      </c>
      <c r="E11" s="20" t="s">
        <v>27</v>
      </c>
      <c r="F11" s="20" t="s">
        <v>28</v>
      </c>
      <c r="G11" s="20" t="s">
        <v>25</v>
      </c>
      <c r="H11" s="20" t="s">
        <v>26</v>
      </c>
      <c r="I11" s="20" t="s">
        <v>27</v>
      </c>
      <c r="J11" s="20" t="s">
        <v>28</v>
      </c>
      <c r="K11" s="20"/>
      <c r="L11" s="20" t="s">
        <v>25</v>
      </c>
      <c r="M11" s="20" t="s">
        <v>26</v>
      </c>
      <c r="N11" s="20" t="s">
        <v>27</v>
      </c>
      <c r="O11" s="20" t="s">
        <v>28</v>
      </c>
      <c r="P11" s="20"/>
      <c r="Q11" s="20"/>
      <c r="R11" s="20"/>
      <c r="S11" s="20"/>
      <c r="T11" s="20" t="s">
        <v>25</v>
      </c>
      <c r="U11" s="20" t="s">
        <v>26</v>
      </c>
      <c r="V11" s="20" t="s">
        <v>27</v>
      </c>
      <c r="W11" s="20" t="s">
        <v>28</v>
      </c>
    </row>
    <row r="12" s="1" customFormat="1" ht="32" customHeight="1" spans="1:23">
      <c r="A12" s="20"/>
      <c r="B12" s="7" t="s">
        <v>29</v>
      </c>
      <c r="C12" s="7">
        <f t="shared" ref="C12:W12" si="0">C13+C14+C15+C17+C18+C20+C21</f>
        <v>3950</v>
      </c>
      <c r="D12" s="7">
        <f t="shared" si="0"/>
        <v>101</v>
      </c>
      <c r="E12" s="7">
        <f t="shared" si="0"/>
        <v>950</v>
      </c>
      <c r="F12" s="7">
        <f t="shared" si="0"/>
        <v>3000</v>
      </c>
      <c r="G12" s="7">
        <f t="shared" si="0"/>
        <v>9761</v>
      </c>
      <c r="H12" s="7">
        <f t="shared" si="0"/>
        <v>183</v>
      </c>
      <c r="I12" s="7">
        <f t="shared" si="0"/>
        <v>4061</v>
      </c>
      <c r="J12" s="7">
        <f t="shared" si="0"/>
        <v>5700</v>
      </c>
      <c r="K12" s="7">
        <f t="shared" si="0"/>
        <v>1000</v>
      </c>
      <c r="L12" s="7">
        <f t="shared" si="0"/>
        <v>800</v>
      </c>
      <c r="M12" s="7">
        <f t="shared" si="0"/>
        <v>1</v>
      </c>
      <c r="N12" s="7">
        <f t="shared" si="0"/>
        <v>3</v>
      </c>
      <c r="O12" s="7">
        <f t="shared" si="0"/>
        <v>797</v>
      </c>
      <c r="P12" s="7">
        <f t="shared" si="0"/>
        <v>1500</v>
      </c>
      <c r="Q12" s="7">
        <f t="shared" si="0"/>
        <v>2300</v>
      </c>
      <c r="R12" s="7">
        <f t="shared" si="0"/>
        <v>310</v>
      </c>
      <c r="S12" s="7">
        <f t="shared" si="0"/>
        <v>800</v>
      </c>
      <c r="T12" s="7">
        <f t="shared" si="0"/>
        <v>2000</v>
      </c>
      <c r="U12" s="7">
        <f t="shared" si="0"/>
        <v>1</v>
      </c>
      <c r="V12" s="7">
        <f t="shared" si="0"/>
        <v>8</v>
      </c>
      <c r="W12" s="7">
        <f t="shared" si="0"/>
        <v>1992</v>
      </c>
    </row>
    <row r="13" s="1" customFormat="1" ht="32" customHeight="1" spans="1:23">
      <c r="A13" s="7"/>
      <c r="B13" s="7" t="s">
        <v>30</v>
      </c>
      <c r="C13" s="7">
        <v>700</v>
      </c>
      <c r="D13" s="7">
        <v>15</v>
      </c>
      <c r="E13" s="7">
        <v>100</v>
      </c>
      <c r="F13" s="7">
        <f t="shared" ref="F13:F15" si="1">C13-E13</f>
        <v>600</v>
      </c>
      <c r="G13" s="7">
        <v>1600</v>
      </c>
      <c r="H13" s="7">
        <v>50</v>
      </c>
      <c r="I13" s="7">
        <v>1500</v>
      </c>
      <c r="J13" s="7">
        <f t="shared" ref="J13:J15" si="2">G13-I13</f>
        <v>100</v>
      </c>
      <c r="K13" s="7">
        <v>300</v>
      </c>
      <c r="L13" s="7">
        <v>80</v>
      </c>
      <c r="M13" s="7">
        <v>0</v>
      </c>
      <c r="N13" s="7">
        <v>0</v>
      </c>
      <c r="O13" s="7">
        <f t="shared" ref="O13:O15" si="3">L13-N13</f>
        <v>80</v>
      </c>
      <c r="P13" s="7">
        <v>200</v>
      </c>
      <c r="Q13" s="7">
        <v>280</v>
      </c>
      <c r="R13" s="7">
        <v>50</v>
      </c>
      <c r="S13" s="7">
        <v>150</v>
      </c>
      <c r="T13" s="7">
        <f t="shared" ref="T13:T18" si="4">V13+W13</f>
        <v>100</v>
      </c>
      <c r="U13" s="7">
        <v>0</v>
      </c>
      <c r="V13" s="7">
        <v>0</v>
      </c>
      <c r="W13" s="7">
        <v>100</v>
      </c>
    </row>
    <row r="14" s="1" customFormat="1" ht="32" customHeight="1" spans="1:23">
      <c r="A14" s="7"/>
      <c r="B14" s="7" t="s">
        <v>31</v>
      </c>
      <c r="C14" s="7">
        <v>350</v>
      </c>
      <c r="D14" s="7">
        <v>5</v>
      </c>
      <c r="E14" s="7">
        <v>50</v>
      </c>
      <c r="F14" s="7">
        <f t="shared" si="1"/>
        <v>300</v>
      </c>
      <c r="G14" s="7">
        <v>1300</v>
      </c>
      <c r="H14" s="7">
        <v>40</v>
      </c>
      <c r="I14" s="7">
        <v>1200</v>
      </c>
      <c r="J14" s="7">
        <f t="shared" si="2"/>
        <v>100</v>
      </c>
      <c r="K14" s="7">
        <v>200</v>
      </c>
      <c r="L14" s="7">
        <v>150</v>
      </c>
      <c r="M14" s="7">
        <v>1</v>
      </c>
      <c r="N14" s="7">
        <v>3</v>
      </c>
      <c r="O14" s="7">
        <f t="shared" si="3"/>
        <v>147</v>
      </c>
      <c r="P14" s="7">
        <v>200</v>
      </c>
      <c r="Q14" s="7">
        <v>450</v>
      </c>
      <c r="R14" s="7">
        <v>160</v>
      </c>
      <c r="S14" s="7">
        <v>100</v>
      </c>
      <c r="T14" s="7">
        <f t="shared" si="4"/>
        <v>660</v>
      </c>
      <c r="U14" s="22">
        <v>1</v>
      </c>
      <c r="V14" s="22">
        <v>8</v>
      </c>
      <c r="W14" s="7">
        <v>652</v>
      </c>
    </row>
    <row r="15" s="1" customFormat="1" ht="32" customHeight="1" spans="1:23">
      <c r="A15" s="7"/>
      <c r="B15" s="7" t="s">
        <v>32</v>
      </c>
      <c r="C15" s="7">
        <v>250</v>
      </c>
      <c r="D15" s="7">
        <v>5</v>
      </c>
      <c r="E15" s="7">
        <v>50</v>
      </c>
      <c r="F15" s="7">
        <f t="shared" si="1"/>
        <v>200</v>
      </c>
      <c r="G15" s="7">
        <v>800</v>
      </c>
      <c r="H15" s="7">
        <v>30</v>
      </c>
      <c r="I15" s="7">
        <v>311</v>
      </c>
      <c r="J15" s="7">
        <f t="shared" si="2"/>
        <v>489</v>
      </c>
      <c r="K15" s="7">
        <v>0</v>
      </c>
      <c r="L15" s="7">
        <v>0</v>
      </c>
      <c r="M15" s="7">
        <v>0</v>
      </c>
      <c r="N15" s="7">
        <v>0</v>
      </c>
      <c r="O15" s="7">
        <f t="shared" si="3"/>
        <v>0</v>
      </c>
      <c r="P15" s="7">
        <v>50</v>
      </c>
      <c r="Q15" s="7">
        <v>50</v>
      </c>
      <c r="R15" s="7">
        <v>80</v>
      </c>
      <c r="S15" s="7">
        <v>50</v>
      </c>
      <c r="T15" s="7">
        <v>40</v>
      </c>
      <c r="U15" s="7">
        <v>0</v>
      </c>
      <c r="V15" s="7">
        <v>0</v>
      </c>
      <c r="W15" s="7">
        <f t="shared" ref="W15:W20" si="5">T15-V15</f>
        <v>40</v>
      </c>
    </row>
    <row r="16" s="2" customFormat="1" ht="32" customHeight="1" spans="1:23">
      <c r="A16" s="21" t="s">
        <v>33</v>
      </c>
      <c r="B16" s="21"/>
      <c r="C16" s="21">
        <f t="shared" ref="C16:W16" si="6">C13+C14+C15</f>
        <v>1300</v>
      </c>
      <c r="D16" s="21">
        <f t="shared" si="6"/>
        <v>25</v>
      </c>
      <c r="E16" s="21">
        <f t="shared" si="6"/>
        <v>200</v>
      </c>
      <c r="F16" s="21">
        <f t="shared" si="6"/>
        <v>1100</v>
      </c>
      <c r="G16" s="21">
        <f t="shared" si="6"/>
        <v>3700</v>
      </c>
      <c r="H16" s="21">
        <f t="shared" si="6"/>
        <v>120</v>
      </c>
      <c r="I16" s="21">
        <f t="shared" si="6"/>
        <v>3011</v>
      </c>
      <c r="J16" s="21">
        <f t="shared" si="6"/>
        <v>689</v>
      </c>
      <c r="K16" s="21">
        <f t="shared" si="6"/>
        <v>500</v>
      </c>
      <c r="L16" s="21">
        <f t="shared" si="6"/>
        <v>230</v>
      </c>
      <c r="M16" s="21">
        <f t="shared" si="6"/>
        <v>1</v>
      </c>
      <c r="N16" s="21">
        <f t="shared" si="6"/>
        <v>3</v>
      </c>
      <c r="O16" s="21">
        <f t="shared" si="6"/>
        <v>227</v>
      </c>
      <c r="P16" s="21">
        <f t="shared" si="6"/>
        <v>450</v>
      </c>
      <c r="Q16" s="21">
        <f t="shared" si="6"/>
        <v>780</v>
      </c>
      <c r="R16" s="21">
        <f t="shared" si="6"/>
        <v>290</v>
      </c>
      <c r="S16" s="21">
        <f t="shared" si="6"/>
        <v>300</v>
      </c>
      <c r="T16" s="21">
        <f t="shared" si="6"/>
        <v>800</v>
      </c>
      <c r="U16" s="21">
        <f t="shared" si="6"/>
        <v>1</v>
      </c>
      <c r="V16" s="21">
        <f t="shared" si="6"/>
        <v>8</v>
      </c>
      <c r="W16" s="21">
        <f t="shared" si="6"/>
        <v>792</v>
      </c>
    </row>
    <row r="17" s="1" customFormat="1" ht="32" customHeight="1" spans="1:23">
      <c r="A17" s="7"/>
      <c r="B17" s="7" t="s">
        <v>34</v>
      </c>
      <c r="C17" s="7">
        <v>650</v>
      </c>
      <c r="D17" s="7">
        <v>26</v>
      </c>
      <c r="E17" s="7">
        <v>250</v>
      </c>
      <c r="F17" s="7">
        <f t="shared" ref="F17:F21" si="7">C17-E17</f>
        <v>400</v>
      </c>
      <c r="G17" s="7">
        <v>1500</v>
      </c>
      <c r="H17" s="7">
        <v>41</v>
      </c>
      <c r="I17" s="7">
        <v>600</v>
      </c>
      <c r="J17" s="7">
        <f t="shared" ref="J17:J21" si="8">G17-I17</f>
        <v>900</v>
      </c>
      <c r="K17" s="7">
        <v>100</v>
      </c>
      <c r="L17" s="7">
        <v>80</v>
      </c>
      <c r="M17" s="7">
        <v>0</v>
      </c>
      <c r="N17" s="7">
        <v>0</v>
      </c>
      <c r="O17" s="7">
        <f t="shared" ref="O17:O21" si="9">L17-N17</f>
        <v>80</v>
      </c>
      <c r="P17" s="7">
        <v>100</v>
      </c>
      <c r="Q17" s="7">
        <v>180</v>
      </c>
      <c r="R17" s="7">
        <v>0</v>
      </c>
      <c r="S17" s="7">
        <v>220</v>
      </c>
      <c r="T17" s="7">
        <v>0</v>
      </c>
      <c r="U17" s="7">
        <v>0</v>
      </c>
      <c r="V17" s="7">
        <v>0</v>
      </c>
      <c r="W17" s="7">
        <f t="shared" si="5"/>
        <v>0</v>
      </c>
    </row>
    <row r="18" s="1" customFormat="1" ht="32" customHeight="1" spans="1:23">
      <c r="A18" s="7"/>
      <c r="B18" s="7" t="s">
        <v>35</v>
      </c>
      <c r="C18" s="7">
        <v>700</v>
      </c>
      <c r="D18" s="7">
        <v>30</v>
      </c>
      <c r="E18" s="7">
        <v>350</v>
      </c>
      <c r="F18" s="7">
        <f t="shared" si="7"/>
        <v>350</v>
      </c>
      <c r="G18" s="7">
        <v>1200</v>
      </c>
      <c r="H18" s="7">
        <v>10</v>
      </c>
      <c r="I18" s="7">
        <v>150</v>
      </c>
      <c r="J18" s="7">
        <f t="shared" si="8"/>
        <v>1050</v>
      </c>
      <c r="K18" s="7">
        <v>0</v>
      </c>
      <c r="L18" s="7">
        <v>290</v>
      </c>
      <c r="M18" s="7">
        <v>0</v>
      </c>
      <c r="N18" s="7">
        <v>0</v>
      </c>
      <c r="O18" s="7">
        <f t="shared" si="9"/>
        <v>290</v>
      </c>
      <c r="P18" s="7">
        <v>640</v>
      </c>
      <c r="Q18" s="7">
        <v>630</v>
      </c>
      <c r="R18" s="7">
        <v>0</v>
      </c>
      <c r="S18" s="7">
        <v>50</v>
      </c>
      <c r="T18" s="22">
        <f t="shared" si="4"/>
        <v>300</v>
      </c>
      <c r="U18" s="7">
        <v>0</v>
      </c>
      <c r="V18" s="7">
        <v>0</v>
      </c>
      <c r="W18" s="7">
        <v>300</v>
      </c>
    </row>
    <row r="19" s="2" customFormat="1" ht="32" customHeight="1" spans="1:23">
      <c r="A19" s="21" t="s">
        <v>36</v>
      </c>
      <c r="B19" s="21"/>
      <c r="C19" s="21">
        <f t="shared" ref="C19:W19" si="10">C17+C18</f>
        <v>1350</v>
      </c>
      <c r="D19" s="21">
        <f t="shared" si="10"/>
        <v>56</v>
      </c>
      <c r="E19" s="21">
        <f t="shared" si="10"/>
        <v>600</v>
      </c>
      <c r="F19" s="21">
        <f t="shared" si="10"/>
        <v>750</v>
      </c>
      <c r="G19" s="21">
        <f t="shared" si="10"/>
        <v>2700</v>
      </c>
      <c r="H19" s="21">
        <f t="shared" si="10"/>
        <v>51</v>
      </c>
      <c r="I19" s="21">
        <f t="shared" si="10"/>
        <v>750</v>
      </c>
      <c r="J19" s="21">
        <f t="shared" si="10"/>
        <v>1950</v>
      </c>
      <c r="K19" s="21">
        <f t="shared" si="10"/>
        <v>100</v>
      </c>
      <c r="L19" s="21">
        <f t="shared" si="10"/>
        <v>370</v>
      </c>
      <c r="M19" s="21">
        <f t="shared" si="10"/>
        <v>0</v>
      </c>
      <c r="N19" s="21">
        <f t="shared" si="10"/>
        <v>0</v>
      </c>
      <c r="O19" s="21">
        <f t="shared" si="10"/>
        <v>370</v>
      </c>
      <c r="P19" s="21">
        <f t="shared" si="10"/>
        <v>740</v>
      </c>
      <c r="Q19" s="21">
        <f t="shared" si="10"/>
        <v>810</v>
      </c>
      <c r="R19" s="21">
        <f t="shared" si="10"/>
        <v>0</v>
      </c>
      <c r="S19" s="21">
        <f t="shared" si="10"/>
        <v>270</v>
      </c>
      <c r="T19" s="21">
        <f t="shared" si="10"/>
        <v>300</v>
      </c>
      <c r="U19" s="21">
        <f t="shared" si="10"/>
        <v>0</v>
      </c>
      <c r="V19" s="21">
        <f t="shared" si="10"/>
        <v>0</v>
      </c>
      <c r="W19" s="21">
        <f t="shared" si="10"/>
        <v>300</v>
      </c>
    </row>
    <row r="20" s="1" customFormat="1" ht="32" customHeight="1" spans="1:23">
      <c r="A20" s="7"/>
      <c r="B20" s="7" t="s">
        <v>37</v>
      </c>
      <c r="C20" s="7">
        <v>650</v>
      </c>
      <c r="D20" s="7">
        <v>10</v>
      </c>
      <c r="E20" s="7">
        <v>80</v>
      </c>
      <c r="F20" s="7">
        <f t="shared" si="7"/>
        <v>570</v>
      </c>
      <c r="G20" s="7">
        <v>2161</v>
      </c>
      <c r="H20" s="7">
        <v>7</v>
      </c>
      <c r="I20" s="7">
        <v>200</v>
      </c>
      <c r="J20" s="7">
        <f t="shared" si="8"/>
        <v>1961</v>
      </c>
      <c r="K20" s="7">
        <v>400</v>
      </c>
      <c r="L20" s="7">
        <v>200</v>
      </c>
      <c r="M20" s="7">
        <v>0</v>
      </c>
      <c r="N20" s="7">
        <v>0</v>
      </c>
      <c r="O20" s="7">
        <f t="shared" si="9"/>
        <v>200</v>
      </c>
      <c r="P20" s="7">
        <v>80</v>
      </c>
      <c r="Q20" s="7">
        <v>480</v>
      </c>
      <c r="R20" s="7">
        <v>0</v>
      </c>
      <c r="S20" s="7">
        <v>10</v>
      </c>
      <c r="T20" s="7">
        <v>0</v>
      </c>
      <c r="U20" s="7">
        <v>0</v>
      </c>
      <c r="V20" s="7">
        <v>0</v>
      </c>
      <c r="W20" s="7">
        <f t="shared" si="5"/>
        <v>0</v>
      </c>
    </row>
    <row r="21" s="1" customFormat="1" ht="32" customHeight="1" spans="1:23">
      <c r="A21" s="7"/>
      <c r="B21" s="7" t="s">
        <v>38</v>
      </c>
      <c r="C21" s="7">
        <v>650</v>
      </c>
      <c r="D21" s="7">
        <v>10</v>
      </c>
      <c r="E21" s="7">
        <v>70</v>
      </c>
      <c r="F21" s="7">
        <f t="shared" si="7"/>
        <v>580</v>
      </c>
      <c r="G21" s="7">
        <v>1200</v>
      </c>
      <c r="H21" s="7">
        <v>5</v>
      </c>
      <c r="I21" s="7">
        <v>100</v>
      </c>
      <c r="J21" s="7">
        <f t="shared" si="8"/>
        <v>1100</v>
      </c>
      <c r="K21" s="7">
        <v>0</v>
      </c>
      <c r="L21" s="7">
        <v>0</v>
      </c>
      <c r="M21" s="7">
        <v>0</v>
      </c>
      <c r="N21" s="7">
        <v>0</v>
      </c>
      <c r="O21" s="7">
        <f t="shared" si="9"/>
        <v>0</v>
      </c>
      <c r="P21" s="7">
        <v>230</v>
      </c>
      <c r="Q21" s="7">
        <v>230</v>
      </c>
      <c r="R21" s="7">
        <v>20</v>
      </c>
      <c r="S21" s="7">
        <v>220</v>
      </c>
      <c r="T21" s="7">
        <f>V21+W21</f>
        <v>900</v>
      </c>
      <c r="U21" s="7">
        <v>0</v>
      </c>
      <c r="V21" s="7">
        <v>0</v>
      </c>
      <c r="W21" s="7">
        <v>900</v>
      </c>
    </row>
    <row r="22" s="2" customFormat="1" ht="32" customHeight="1" spans="1:23">
      <c r="A22" s="21" t="s">
        <v>39</v>
      </c>
      <c r="B22" s="21"/>
      <c r="C22" s="21">
        <f t="shared" ref="C22:W22" si="11">C20+C21</f>
        <v>1300</v>
      </c>
      <c r="D22" s="21">
        <f t="shared" si="11"/>
        <v>20</v>
      </c>
      <c r="E22" s="21">
        <f t="shared" si="11"/>
        <v>150</v>
      </c>
      <c r="F22" s="21">
        <f t="shared" si="11"/>
        <v>1150</v>
      </c>
      <c r="G22" s="21">
        <f t="shared" si="11"/>
        <v>3361</v>
      </c>
      <c r="H22" s="21">
        <f t="shared" si="11"/>
        <v>12</v>
      </c>
      <c r="I22" s="21">
        <f t="shared" si="11"/>
        <v>300</v>
      </c>
      <c r="J22" s="21">
        <f t="shared" si="11"/>
        <v>3061</v>
      </c>
      <c r="K22" s="21">
        <f t="shared" si="11"/>
        <v>400</v>
      </c>
      <c r="L22" s="21">
        <f t="shared" si="11"/>
        <v>200</v>
      </c>
      <c r="M22" s="21">
        <f t="shared" si="11"/>
        <v>0</v>
      </c>
      <c r="N22" s="21">
        <f t="shared" si="11"/>
        <v>0</v>
      </c>
      <c r="O22" s="21">
        <f t="shared" si="11"/>
        <v>200</v>
      </c>
      <c r="P22" s="21">
        <f t="shared" si="11"/>
        <v>310</v>
      </c>
      <c r="Q22" s="21">
        <f t="shared" si="11"/>
        <v>710</v>
      </c>
      <c r="R22" s="21">
        <f t="shared" si="11"/>
        <v>20</v>
      </c>
      <c r="S22" s="21">
        <f t="shared" si="11"/>
        <v>230</v>
      </c>
      <c r="T22" s="21">
        <f t="shared" si="11"/>
        <v>900</v>
      </c>
      <c r="U22" s="21">
        <f t="shared" si="11"/>
        <v>0</v>
      </c>
      <c r="V22" s="21">
        <f t="shared" si="11"/>
        <v>0</v>
      </c>
      <c r="W22" s="21">
        <f t="shared" si="11"/>
        <v>900</v>
      </c>
    </row>
    <row r="23" s="3" customFormat="1"/>
    <row r="24" s="3" customFormat="1"/>
  </sheetData>
  <mergeCells count="16">
    <mergeCell ref="A1:W1"/>
    <mergeCell ref="A2:A12"/>
    <mergeCell ref="B2:B11"/>
    <mergeCell ref="K4:K11"/>
    <mergeCell ref="P9:P11"/>
    <mergeCell ref="Q6:Q11"/>
    <mergeCell ref="R4:R11"/>
    <mergeCell ref="S4:S11"/>
    <mergeCell ref="C2:R3"/>
    <mergeCell ref="S2:W3"/>
    <mergeCell ref="C4:F10"/>
    <mergeCell ref="G4:J10"/>
    <mergeCell ref="L4:Q5"/>
    <mergeCell ref="T4:W10"/>
    <mergeCell ref="L6:P8"/>
    <mergeCell ref="L9:O10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5"/>
  <sheetViews>
    <sheetView topLeftCell="A2" workbookViewId="0">
      <selection activeCell="A2" sqref="$A1:$XFD1048576"/>
    </sheetView>
  </sheetViews>
  <sheetFormatPr defaultColWidth="9" defaultRowHeight="13.5"/>
  <cols>
    <col min="6" max="9" width="9" hidden="1" customWidth="1"/>
    <col min="18" max="30" width="9" hidden="1" customWidth="1"/>
  </cols>
  <sheetData>
    <row r="1" ht="15.75" spans="1:34">
      <c r="A1" s="42" t="s">
        <v>40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ht="24" spans="1:34">
      <c r="A2" s="44" t="s">
        <v>41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</row>
    <row r="3" spans="1:34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1:34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>
      <c r="A5" s="45" t="s">
        <v>1</v>
      </c>
      <c r="B5" s="46" t="s">
        <v>42</v>
      </c>
      <c r="C5" s="46"/>
      <c r="D5" s="46"/>
      <c r="E5" s="46"/>
      <c r="F5" s="45" t="s">
        <v>43</v>
      </c>
      <c r="G5" s="45" t="s">
        <v>44</v>
      </c>
      <c r="H5" s="45" t="s">
        <v>45</v>
      </c>
      <c r="I5" s="45" t="s">
        <v>46</v>
      </c>
      <c r="J5" s="46" t="s">
        <v>47</v>
      </c>
      <c r="K5" s="52" t="s">
        <v>48</v>
      </c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0"/>
      <c r="AE5" s="46" t="s">
        <v>49</v>
      </c>
      <c r="AF5" s="46"/>
      <c r="AG5" s="46"/>
      <c r="AH5" s="46"/>
    </row>
    <row r="6" ht="27" customHeight="1" spans="1:34">
      <c r="A6" s="47"/>
      <c r="B6" s="46"/>
      <c r="C6" s="46"/>
      <c r="D6" s="46"/>
      <c r="E6" s="46"/>
      <c r="F6" s="47"/>
      <c r="G6" s="47"/>
      <c r="H6" s="47"/>
      <c r="I6" s="47"/>
      <c r="J6" s="46"/>
      <c r="K6" s="50" t="s">
        <v>50</v>
      </c>
      <c r="L6" s="46"/>
      <c r="M6" s="46"/>
      <c r="N6" s="46" t="s">
        <v>51</v>
      </c>
      <c r="O6" s="46"/>
      <c r="P6" s="46"/>
      <c r="Q6" s="46" t="s">
        <v>52</v>
      </c>
      <c r="R6" s="46"/>
      <c r="S6" s="46"/>
      <c r="T6" s="46"/>
      <c r="U6" s="46"/>
      <c r="V6" s="46"/>
      <c r="W6" s="46"/>
      <c r="X6" s="46" t="s">
        <v>53</v>
      </c>
      <c r="Y6" s="46"/>
      <c r="Z6" s="46"/>
      <c r="AA6" s="46"/>
      <c r="AB6" s="46"/>
      <c r="AC6" s="46"/>
      <c r="AD6" s="46"/>
      <c r="AE6" s="45" t="s">
        <v>54</v>
      </c>
      <c r="AF6" s="54" t="s">
        <v>55</v>
      </c>
      <c r="AG6" s="54"/>
      <c r="AH6" s="53" t="s">
        <v>56</v>
      </c>
    </row>
    <row r="7" spans="1:34">
      <c r="A7" s="47"/>
      <c r="B7" s="46"/>
      <c r="C7" s="46"/>
      <c r="D7" s="46"/>
      <c r="E7" s="46"/>
      <c r="F7" s="47"/>
      <c r="G7" s="47"/>
      <c r="H7" s="47"/>
      <c r="I7" s="47"/>
      <c r="J7" s="46"/>
      <c r="K7" s="50"/>
      <c r="L7" s="46"/>
      <c r="M7" s="46"/>
      <c r="N7" s="46"/>
      <c r="O7" s="46"/>
      <c r="P7" s="46"/>
      <c r="Q7" s="45" t="s">
        <v>25</v>
      </c>
      <c r="R7" s="46" t="s">
        <v>57</v>
      </c>
      <c r="S7" s="46"/>
      <c r="T7" s="46"/>
      <c r="U7" s="46" t="s">
        <v>58</v>
      </c>
      <c r="V7" s="46"/>
      <c r="W7" s="46"/>
      <c r="X7" s="45" t="s">
        <v>25</v>
      </c>
      <c r="Y7" s="46" t="s">
        <v>57</v>
      </c>
      <c r="Z7" s="46"/>
      <c r="AA7" s="46"/>
      <c r="AB7" s="46" t="s">
        <v>58</v>
      </c>
      <c r="AC7" s="46"/>
      <c r="AD7" s="46"/>
      <c r="AE7" s="47"/>
      <c r="AF7" s="45" t="s">
        <v>59</v>
      </c>
      <c r="AG7" s="45" t="s">
        <v>60</v>
      </c>
      <c r="AH7" s="55"/>
    </row>
    <row r="8" spans="1:34">
      <c r="A8" s="48"/>
      <c r="B8" s="46"/>
      <c r="C8" s="46"/>
      <c r="D8" s="46"/>
      <c r="E8" s="46"/>
      <c r="F8" s="48"/>
      <c r="G8" s="48"/>
      <c r="H8" s="48"/>
      <c r="I8" s="48"/>
      <c r="J8" s="46"/>
      <c r="K8" s="58" t="s">
        <v>61</v>
      </c>
      <c r="L8" s="48" t="s">
        <v>62</v>
      </c>
      <c r="M8" s="48" t="s">
        <v>63</v>
      </c>
      <c r="N8" s="48" t="s">
        <v>61</v>
      </c>
      <c r="O8" s="48" t="s">
        <v>62</v>
      </c>
      <c r="P8" s="48" t="s">
        <v>63</v>
      </c>
      <c r="Q8" s="48"/>
      <c r="R8" s="48" t="s">
        <v>61</v>
      </c>
      <c r="S8" s="48" t="s">
        <v>62</v>
      </c>
      <c r="T8" s="48" t="s">
        <v>63</v>
      </c>
      <c r="U8" s="48" t="s">
        <v>61</v>
      </c>
      <c r="V8" s="48" t="s">
        <v>62</v>
      </c>
      <c r="W8" s="48" t="s">
        <v>63</v>
      </c>
      <c r="X8" s="48"/>
      <c r="Y8" s="48" t="s">
        <v>61</v>
      </c>
      <c r="Z8" s="48" t="s">
        <v>62</v>
      </c>
      <c r="AA8" s="48" t="s">
        <v>63</v>
      </c>
      <c r="AB8" s="48" t="s">
        <v>61</v>
      </c>
      <c r="AC8" s="48" t="s">
        <v>62</v>
      </c>
      <c r="AD8" s="48" t="s">
        <v>63</v>
      </c>
      <c r="AE8" s="48"/>
      <c r="AF8" s="48"/>
      <c r="AG8" s="48"/>
      <c r="AH8" s="56"/>
    </row>
    <row r="9" ht="27" customHeight="1" spans="1:34">
      <c r="A9" s="46">
        <v>1</v>
      </c>
      <c r="B9" s="47" t="s">
        <v>64</v>
      </c>
      <c r="C9" s="46" t="s">
        <v>65</v>
      </c>
      <c r="D9" s="49" t="s">
        <v>66</v>
      </c>
      <c r="E9" s="50"/>
      <c r="F9" s="46">
        <v>1000</v>
      </c>
      <c r="G9" s="51">
        <v>0.03</v>
      </c>
      <c r="H9" s="46">
        <v>30</v>
      </c>
      <c r="I9" s="46">
        <f t="shared" ref="I9:I24" si="0">J9+X9</f>
        <v>1950000</v>
      </c>
      <c r="J9" s="46">
        <f t="shared" ref="J9:J22" si="1">M9+P9+Q9</f>
        <v>1657500</v>
      </c>
      <c r="K9" s="51">
        <v>0.45</v>
      </c>
      <c r="L9" s="46">
        <f t="shared" ref="L9:L15" si="2">H9*K9</f>
        <v>13.5</v>
      </c>
      <c r="M9" s="59">
        <f t="shared" ref="M9:M15" si="3">L9*AE9</f>
        <v>877500</v>
      </c>
      <c r="N9" s="51">
        <v>0.3</v>
      </c>
      <c r="O9" s="59">
        <f t="shared" ref="O9:O22" si="4">N9*H9</f>
        <v>9</v>
      </c>
      <c r="P9" s="59">
        <f t="shared" ref="P9:P22" si="5">O9*AE9</f>
        <v>585000</v>
      </c>
      <c r="Q9" s="59">
        <f t="shared" ref="Q9:Q24" si="6">T9+W9</f>
        <v>195000</v>
      </c>
      <c r="R9" s="51">
        <v>0.1</v>
      </c>
      <c r="S9" s="59">
        <f t="shared" ref="S9:S22" si="7">H9*R9</f>
        <v>3</v>
      </c>
      <c r="T9" s="59">
        <f t="shared" ref="T9:T24" si="8">S9*AG9</f>
        <v>16800</v>
      </c>
      <c r="U9" s="51">
        <v>0.1</v>
      </c>
      <c r="V9" s="59">
        <f t="shared" ref="V9:V22" si="9">H9*U9</f>
        <v>3</v>
      </c>
      <c r="W9" s="59">
        <f t="shared" ref="W9:W24" si="10">V9*AH9</f>
        <v>178200</v>
      </c>
      <c r="X9" s="59">
        <f t="shared" ref="X9:X24" si="11">AA9+AD9</f>
        <v>292500</v>
      </c>
      <c r="Y9" s="51">
        <v>0.15</v>
      </c>
      <c r="Z9" s="46">
        <f t="shared" ref="Z9:Z24" si="12">Y9*H9</f>
        <v>4.5</v>
      </c>
      <c r="AA9" s="59">
        <f t="shared" ref="AA9:AA24" si="13">Z9*AG9</f>
        <v>25200</v>
      </c>
      <c r="AB9" s="51">
        <v>0.15</v>
      </c>
      <c r="AC9" s="46">
        <f t="shared" ref="AC9:AC22" si="14">H9*AB9</f>
        <v>4.5</v>
      </c>
      <c r="AD9" s="59">
        <f t="shared" ref="AD9:AD24" si="15">AC9*AH9</f>
        <v>267300</v>
      </c>
      <c r="AE9" s="63">
        <v>65000</v>
      </c>
      <c r="AF9" s="63"/>
      <c r="AG9" s="63">
        <v>5600</v>
      </c>
      <c r="AH9" s="63">
        <f>AE9-AG9</f>
        <v>59400</v>
      </c>
    </row>
    <row r="10" ht="27" customHeight="1" spans="1:34">
      <c r="A10" s="46"/>
      <c r="B10" s="47"/>
      <c r="C10" s="46"/>
      <c r="D10" s="49" t="s">
        <v>67</v>
      </c>
      <c r="E10" s="50"/>
      <c r="F10" s="46">
        <v>600</v>
      </c>
      <c r="G10" s="51">
        <v>0.03</v>
      </c>
      <c r="H10" s="46">
        <v>18</v>
      </c>
      <c r="I10" s="46">
        <f t="shared" si="0"/>
        <v>81000</v>
      </c>
      <c r="J10" s="46">
        <f t="shared" si="1"/>
        <v>68850</v>
      </c>
      <c r="K10" s="51">
        <v>0.45</v>
      </c>
      <c r="L10" s="46">
        <f t="shared" si="2"/>
        <v>8.1</v>
      </c>
      <c r="M10" s="59">
        <f t="shared" si="3"/>
        <v>36450</v>
      </c>
      <c r="N10" s="51">
        <v>0.3</v>
      </c>
      <c r="O10" s="46">
        <f t="shared" si="4"/>
        <v>5.4</v>
      </c>
      <c r="P10" s="59">
        <f t="shared" si="5"/>
        <v>24300</v>
      </c>
      <c r="Q10" s="59">
        <f t="shared" si="6"/>
        <v>8100</v>
      </c>
      <c r="R10" s="51">
        <v>0.1</v>
      </c>
      <c r="S10" s="46">
        <f t="shared" si="7"/>
        <v>1.8</v>
      </c>
      <c r="T10" s="59">
        <f t="shared" si="8"/>
        <v>6120</v>
      </c>
      <c r="U10" s="51">
        <v>0.1</v>
      </c>
      <c r="V10" s="46">
        <f t="shared" si="9"/>
        <v>1.8</v>
      </c>
      <c r="W10" s="59">
        <f t="shared" si="10"/>
        <v>1980</v>
      </c>
      <c r="X10" s="59">
        <f t="shared" si="11"/>
        <v>12150</v>
      </c>
      <c r="Y10" s="51">
        <v>0.15</v>
      </c>
      <c r="Z10" s="46">
        <f t="shared" si="12"/>
        <v>2.7</v>
      </c>
      <c r="AA10" s="59">
        <f t="shared" si="13"/>
        <v>9180</v>
      </c>
      <c r="AB10" s="51">
        <v>0.15</v>
      </c>
      <c r="AC10" s="46">
        <f t="shared" si="14"/>
        <v>2.7</v>
      </c>
      <c r="AD10" s="59">
        <f t="shared" si="15"/>
        <v>2970</v>
      </c>
      <c r="AE10" s="63">
        <v>4500</v>
      </c>
      <c r="AF10" s="63"/>
      <c r="AG10" s="63">
        <v>3400</v>
      </c>
      <c r="AH10" s="63">
        <f t="shared" ref="AH10:AH24" si="16">AE10-AG10</f>
        <v>1100</v>
      </c>
    </row>
    <row r="11" ht="27" customHeight="1" spans="1:34">
      <c r="A11" s="46">
        <v>2</v>
      </c>
      <c r="B11" s="47"/>
      <c r="C11" s="46" t="s">
        <v>68</v>
      </c>
      <c r="D11" s="46"/>
      <c r="E11" s="46"/>
      <c r="F11" s="46">
        <v>350</v>
      </c>
      <c r="G11" s="51">
        <v>0.04</v>
      </c>
      <c r="H11" s="46">
        <v>14</v>
      </c>
      <c r="I11" s="46">
        <f t="shared" si="0"/>
        <v>12600</v>
      </c>
      <c r="J11" s="46">
        <f t="shared" si="1"/>
        <v>10710</v>
      </c>
      <c r="K11" s="51">
        <v>0.45</v>
      </c>
      <c r="L11" s="46">
        <f t="shared" si="2"/>
        <v>6.3</v>
      </c>
      <c r="M11" s="59">
        <f t="shared" si="3"/>
        <v>5670</v>
      </c>
      <c r="N11" s="51">
        <v>0.3</v>
      </c>
      <c r="O11" s="46">
        <f t="shared" si="4"/>
        <v>4.2</v>
      </c>
      <c r="P11" s="59">
        <f t="shared" si="5"/>
        <v>3780</v>
      </c>
      <c r="Q11" s="59">
        <f t="shared" si="6"/>
        <v>1260</v>
      </c>
      <c r="R11" s="51">
        <v>0.1</v>
      </c>
      <c r="S11" s="46">
        <f t="shared" si="7"/>
        <v>1.4</v>
      </c>
      <c r="T11" s="59">
        <f t="shared" si="8"/>
        <v>616</v>
      </c>
      <c r="U11" s="51">
        <v>0.1</v>
      </c>
      <c r="V11" s="46">
        <f t="shared" si="9"/>
        <v>1.4</v>
      </c>
      <c r="W11" s="59">
        <f t="shared" si="10"/>
        <v>644</v>
      </c>
      <c r="X11" s="59">
        <f t="shared" si="11"/>
        <v>1890</v>
      </c>
      <c r="Y11" s="51">
        <v>0.15</v>
      </c>
      <c r="Z11" s="46">
        <f t="shared" si="12"/>
        <v>2.1</v>
      </c>
      <c r="AA11" s="59">
        <f t="shared" si="13"/>
        <v>924</v>
      </c>
      <c r="AB11" s="51">
        <v>0.15</v>
      </c>
      <c r="AC11" s="46">
        <f t="shared" si="14"/>
        <v>2.1</v>
      </c>
      <c r="AD11" s="59">
        <f t="shared" si="15"/>
        <v>966</v>
      </c>
      <c r="AE11" s="63">
        <v>900</v>
      </c>
      <c r="AF11" s="63"/>
      <c r="AG11" s="63">
        <v>440</v>
      </c>
      <c r="AH11" s="63">
        <f t="shared" si="16"/>
        <v>460</v>
      </c>
    </row>
    <row r="12" ht="27" customHeight="1" spans="1:34">
      <c r="A12" s="46">
        <v>3</v>
      </c>
      <c r="B12" s="47"/>
      <c r="C12" s="46" t="s">
        <v>69</v>
      </c>
      <c r="D12" s="46"/>
      <c r="E12" s="46"/>
      <c r="F12" s="46">
        <v>1500</v>
      </c>
      <c r="G12" s="51">
        <v>0.05</v>
      </c>
      <c r="H12" s="46">
        <v>75</v>
      </c>
      <c r="I12" s="46">
        <f t="shared" si="0"/>
        <v>75000</v>
      </c>
      <c r="J12" s="46">
        <f t="shared" si="1"/>
        <v>67500</v>
      </c>
      <c r="K12" s="51">
        <v>0.5</v>
      </c>
      <c r="L12" s="46">
        <f t="shared" si="2"/>
        <v>37.5</v>
      </c>
      <c r="M12" s="59">
        <f t="shared" si="3"/>
        <v>37500</v>
      </c>
      <c r="N12" s="51">
        <v>0.3</v>
      </c>
      <c r="O12" s="46">
        <f t="shared" si="4"/>
        <v>22.5</v>
      </c>
      <c r="P12" s="59">
        <f t="shared" si="5"/>
        <v>22500</v>
      </c>
      <c r="Q12" s="59">
        <f t="shared" si="6"/>
        <v>7500</v>
      </c>
      <c r="R12" s="51">
        <v>0.1</v>
      </c>
      <c r="S12" s="46">
        <f t="shared" si="7"/>
        <v>7.5</v>
      </c>
      <c r="T12" s="59">
        <f t="shared" si="8"/>
        <v>120</v>
      </c>
      <c r="U12" s="51">
        <v>0.1</v>
      </c>
      <c r="V12" s="46">
        <f t="shared" si="9"/>
        <v>7.5</v>
      </c>
      <c r="W12" s="59">
        <f t="shared" si="10"/>
        <v>7380</v>
      </c>
      <c r="X12" s="59">
        <f t="shared" si="11"/>
        <v>7500</v>
      </c>
      <c r="Y12" s="51">
        <v>0.1</v>
      </c>
      <c r="Z12" s="46">
        <f t="shared" si="12"/>
        <v>7.5</v>
      </c>
      <c r="AA12" s="59">
        <f t="shared" si="13"/>
        <v>120</v>
      </c>
      <c r="AB12" s="51">
        <v>0.1</v>
      </c>
      <c r="AC12" s="46">
        <f t="shared" si="14"/>
        <v>7.5</v>
      </c>
      <c r="AD12" s="59">
        <f t="shared" si="15"/>
        <v>7380</v>
      </c>
      <c r="AE12" s="63">
        <v>1000</v>
      </c>
      <c r="AF12" s="63"/>
      <c r="AG12" s="63">
        <v>16</v>
      </c>
      <c r="AH12" s="63">
        <f t="shared" si="16"/>
        <v>984</v>
      </c>
    </row>
    <row r="13" ht="27" customHeight="1" spans="1:34">
      <c r="A13" s="46">
        <v>4</v>
      </c>
      <c r="B13" s="47"/>
      <c r="C13" s="46" t="s">
        <v>70</v>
      </c>
      <c r="D13" s="46"/>
      <c r="E13" s="46"/>
      <c r="F13" s="46">
        <v>1000</v>
      </c>
      <c r="G13" s="51">
        <v>0.05</v>
      </c>
      <c r="H13" s="46">
        <v>50</v>
      </c>
      <c r="I13" s="46">
        <f t="shared" si="0"/>
        <v>280000</v>
      </c>
      <c r="J13" s="46">
        <f t="shared" si="1"/>
        <v>252000</v>
      </c>
      <c r="K13" s="51">
        <v>0.5</v>
      </c>
      <c r="L13" s="59">
        <f t="shared" si="2"/>
        <v>25</v>
      </c>
      <c r="M13" s="59">
        <f t="shared" si="3"/>
        <v>140000</v>
      </c>
      <c r="N13" s="51">
        <v>0.3</v>
      </c>
      <c r="O13" s="59">
        <f t="shared" si="4"/>
        <v>15</v>
      </c>
      <c r="P13" s="59">
        <f t="shared" si="5"/>
        <v>84000</v>
      </c>
      <c r="Q13" s="59">
        <f t="shared" si="6"/>
        <v>28000</v>
      </c>
      <c r="R13" s="51">
        <v>0.1</v>
      </c>
      <c r="S13" s="59">
        <f t="shared" si="7"/>
        <v>5</v>
      </c>
      <c r="T13" s="59">
        <f t="shared" si="8"/>
        <v>0</v>
      </c>
      <c r="U13" s="51">
        <v>0.1</v>
      </c>
      <c r="V13" s="59">
        <f t="shared" si="9"/>
        <v>5</v>
      </c>
      <c r="W13" s="59">
        <f t="shared" si="10"/>
        <v>28000</v>
      </c>
      <c r="X13" s="59">
        <f t="shared" si="11"/>
        <v>28000</v>
      </c>
      <c r="Y13" s="51">
        <v>0.1</v>
      </c>
      <c r="Z13" s="59">
        <f t="shared" si="12"/>
        <v>5</v>
      </c>
      <c r="AA13" s="59">
        <f t="shared" si="13"/>
        <v>0</v>
      </c>
      <c r="AB13" s="51">
        <v>0.1</v>
      </c>
      <c r="AC13" s="59">
        <f t="shared" si="14"/>
        <v>5</v>
      </c>
      <c r="AD13" s="59">
        <f t="shared" si="15"/>
        <v>28000</v>
      </c>
      <c r="AE13" s="63">
        <v>5600</v>
      </c>
      <c r="AF13" s="63"/>
      <c r="AG13" s="63">
        <v>0</v>
      </c>
      <c r="AH13" s="63">
        <f t="shared" si="16"/>
        <v>5600</v>
      </c>
    </row>
    <row r="14" ht="27" customHeight="1" spans="1:34">
      <c r="A14" s="46">
        <v>5</v>
      </c>
      <c r="B14" s="47"/>
      <c r="C14" s="46" t="s">
        <v>9</v>
      </c>
      <c r="D14" s="46" t="s">
        <v>71</v>
      </c>
      <c r="E14" s="46"/>
      <c r="F14" s="46">
        <v>10000</v>
      </c>
      <c r="G14" s="51">
        <v>0.05</v>
      </c>
      <c r="H14" s="46">
        <v>500</v>
      </c>
      <c r="I14" s="46">
        <f t="shared" si="0"/>
        <v>1300000</v>
      </c>
      <c r="J14" s="46">
        <f t="shared" si="1"/>
        <v>1170000</v>
      </c>
      <c r="K14" s="51">
        <v>0.5</v>
      </c>
      <c r="L14" s="59">
        <f t="shared" si="2"/>
        <v>250</v>
      </c>
      <c r="M14" s="59">
        <f t="shared" si="3"/>
        <v>650000</v>
      </c>
      <c r="N14" s="51">
        <v>0.3</v>
      </c>
      <c r="O14" s="59">
        <f t="shared" si="4"/>
        <v>150</v>
      </c>
      <c r="P14" s="59">
        <f t="shared" si="5"/>
        <v>390000</v>
      </c>
      <c r="Q14" s="59">
        <f t="shared" si="6"/>
        <v>130000</v>
      </c>
      <c r="R14" s="51">
        <v>0.1</v>
      </c>
      <c r="S14" s="59">
        <f t="shared" si="7"/>
        <v>50</v>
      </c>
      <c r="T14" s="59">
        <f t="shared" si="8"/>
        <v>0</v>
      </c>
      <c r="U14" s="51">
        <v>0.1</v>
      </c>
      <c r="V14" s="59">
        <f t="shared" si="9"/>
        <v>50</v>
      </c>
      <c r="W14" s="59">
        <f t="shared" si="10"/>
        <v>130000</v>
      </c>
      <c r="X14" s="59">
        <f t="shared" si="11"/>
        <v>130000</v>
      </c>
      <c r="Y14" s="51">
        <v>0.1</v>
      </c>
      <c r="Z14" s="59">
        <f t="shared" si="12"/>
        <v>50</v>
      </c>
      <c r="AA14" s="59">
        <f t="shared" si="13"/>
        <v>0</v>
      </c>
      <c r="AB14" s="51">
        <v>0.1</v>
      </c>
      <c r="AC14" s="59">
        <f t="shared" si="14"/>
        <v>50</v>
      </c>
      <c r="AD14" s="59">
        <f t="shared" si="15"/>
        <v>130000</v>
      </c>
      <c r="AE14" s="63">
        <v>2600</v>
      </c>
      <c r="AF14" s="46"/>
      <c r="AG14" s="63">
        <v>0</v>
      </c>
      <c r="AH14" s="63">
        <f t="shared" si="16"/>
        <v>2600</v>
      </c>
    </row>
    <row r="15" ht="27" customHeight="1" spans="1:34">
      <c r="A15" s="46"/>
      <c r="B15" s="48"/>
      <c r="C15" s="46"/>
      <c r="D15" s="46" t="s">
        <v>72</v>
      </c>
      <c r="E15" s="46"/>
      <c r="F15" s="46">
        <v>8000</v>
      </c>
      <c r="G15" s="51">
        <v>0.05</v>
      </c>
      <c r="H15" s="46">
        <v>400</v>
      </c>
      <c r="I15" s="46">
        <f t="shared" si="0"/>
        <v>1360000</v>
      </c>
      <c r="J15" s="46">
        <f t="shared" si="1"/>
        <v>1224000</v>
      </c>
      <c r="K15" s="51">
        <v>0.5</v>
      </c>
      <c r="L15" s="59">
        <f t="shared" si="2"/>
        <v>200</v>
      </c>
      <c r="M15" s="59">
        <f t="shared" si="3"/>
        <v>680000</v>
      </c>
      <c r="N15" s="51">
        <v>0.3</v>
      </c>
      <c r="O15" s="59">
        <f t="shared" si="4"/>
        <v>120</v>
      </c>
      <c r="P15" s="59">
        <f t="shared" si="5"/>
        <v>408000</v>
      </c>
      <c r="Q15" s="59">
        <f t="shared" si="6"/>
        <v>136000</v>
      </c>
      <c r="R15" s="51">
        <v>0.1</v>
      </c>
      <c r="S15" s="59">
        <f t="shared" si="7"/>
        <v>40</v>
      </c>
      <c r="T15" s="59">
        <f t="shared" si="8"/>
        <v>14400</v>
      </c>
      <c r="U15" s="51">
        <v>0.1</v>
      </c>
      <c r="V15" s="59">
        <f t="shared" si="9"/>
        <v>40</v>
      </c>
      <c r="W15" s="59">
        <f t="shared" si="10"/>
        <v>121600</v>
      </c>
      <c r="X15" s="59">
        <f t="shared" si="11"/>
        <v>136000</v>
      </c>
      <c r="Y15" s="51">
        <v>0.1</v>
      </c>
      <c r="Z15" s="59">
        <f t="shared" si="12"/>
        <v>40</v>
      </c>
      <c r="AA15" s="59">
        <f t="shared" si="13"/>
        <v>14400</v>
      </c>
      <c r="AB15" s="51">
        <v>0.1</v>
      </c>
      <c r="AC15" s="59">
        <f t="shared" si="14"/>
        <v>40</v>
      </c>
      <c r="AD15" s="59">
        <f t="shared" si="15"/>
        <v>121600</v>
      </c>
      <c r="AE15" s="63">
        <v>3400</v>
      </c>
      <c r="AF15" s="37"/>
      <c r="AG15" s="63">
        <v>360</v>
      </c>
      <c r="AH15" s="63">
        <f t="shared" si="16"/>
        <v>3040</v>
      </c>
    </row>
    <row r="16" ht="27" customHeight="1" spans="1:34">
      <c r="A16" s="46">
        <v>6</v>
      </c>
      <c r="B16" s="46" t="s">
        <v>73</v>
      </c>
      <c r="C16" s="49" t="s">
        <v>74</v>
      </c>
      <c r="D16" s="52"/>
      <c r="E16" s="50"/>
      <c r="F16" s="46">
        <v>2500</v>
      </c>
      <c r="G16" s="51">
        <v>0.04</v>
      </c>
      <c r="H16" s="46">
        <v>100</v>
      </c>
      <c r="I16" s="46">
        <f t="shared" si="0"/>
        <v>10000</v>
      </c>
      <c r="J16" s="46">
        <f t="shared" si="1"/>
        <v>8000</v>
      </c>
      <c r="K16" s="51">
        <v>0</v>
      </c>
      <c r="L16" s="60"/>
      <c r="M16" s="59"/>
      <c r="N16" s="51">
        <v>0.4</v>
      </c>
      <c r="O16" s="59">
        <f t="shared" si="4"/>
        <v>40</v>
      </c>
      <c r="P16" s="59">
        <f t="shared" si="5"/>
        <v>4000</v>
      </c>
      <c r="Q16" s="59">
        <f t="shared" si="6"/>
        <v>4000</v>
      </c>
      <c r="R16" s="51">
        <v>0.5</v>
      </c>
      <c r="S16" s="59">
        <f t="shared" si="7"/>
        <v>50</v>
      </c>
      <c r="T16" s="59">
        <f t="shared" si="8"/>
        <v>0</v>
      </c>
      <c r="U16" s="51">
        <v>0.4</v>
      </c>
      <c r="V16" s="59">
        <f t="shared" si="9"/>
        <v>40</v>
      </c>
      <c r="W16" s="59">
        <f t="shared" si="10"/>
        <v>4000</v>
      </c>
      <c r="X16" s="59">
        <f t="shared" si="11"/>
        <v>2000</v>
      </c>
      <c r="Y16" s="51">
        <v>0.1</v>
      </c>
      <c r="Z16" s="59">
        <f t="shared" si="12"/>
        <v>10</v>
      </c>
      <c r="AA16" s="59">
        <f t="shared" si="13"/>
        <v>0</v>
      </c>
      <c r="AB16" s="51">
        <v>0.2</v>
      </c>
      <c r="AC16" s="59">
        <f t="shared" si="14"/>
        <v>20</v>
      </c>
      <c r="AD16" s="59">
        <f t="shared" si="15"/>
        <v>2000</v>
      </c>
      <c r="AE16" s="63">
        <v>100</v>
      </c>
      <c r="AF16" s="63"/>
      <c r="AG16" s="63">
        <v>0</v>
      </c>
      <c r="AH16" s="63">
        <f t="shared" si="16"/>
        <v>100</v>
      </c>
    </row>
    <row r="17" ht="27" customHeight="1" spans="1:34">
      <c r="A17" s="45">
        <v>7</v>
      </c>
      <c r="B17" s="46"/>
      <c r="C17" s="53" t="s">
        <v>15</v>
      </c>
      <c r="D17" s="54" t="s">
        <v>75</v>
      </c>
      <c r="E17" s="54" t="s">
        <v>23</v>
      </c>
      <c r="F17" s="46">
        <v>7000</v>
      </c>
      <c r="G17" s="51">
        <v>0.03</v>
      </c>
      <c r="H17" s="46">
        <v>210</v>
      </c>
      <c r="I17" s="46">
        <f t="shared" si="0"/>
        <v>77700</v>
      </c>
      <c r="J17" s="46">
        <f t="shared" si="1"/>
        <v>62160</v>
      </c>
      <c r="K17" s="51">
        <v>0</v>
      </c>
      <c r="L17" s="60"/>
      <c r="M17" s="59"/>
      <c r="N17" s="51">
        <v>0.4</v>
      </c>
      <c r="O17" s="59">
        <f t="shared" si="4"/>
        <v>84</v>
      </c>
      <c r="P17" s="59">
        <f t="shared" si="5"/>
        <v>31080</v>
      </c>
      <c r="Q17" s="59">
        <f t="shared" si="6"/>
        <v>31080</v>
      </c>
      <c r="R17" s="51">
        <v>0.5</v>
      </c>
      <c r="S17" s="59">
        <f t="shared" si="7"/>
        <v>105</v>
      </c>
      <c r="T17" s="59">
        <f t="shared" si="8"/>
        <v>0</v>
      </c>
      <c r="U17" s="51">
        <v>0.4</v>
      </c>
      <c r="V17" s="59">
        <f t="shared" si="9"/>
        <v>84</v>
      </c>
      <c r="W17" s="59">
        <f t="shared" si="10"/>
        <v>31080</v>
      </c>
      <c r="X17" s="59">
        <f t="shared" si="11"/>
        <v>15540</v>
      </c>
      <c r="Y17" s="51">
        <v>0.1</v>
      </c>
      <c r="Z17" s="59">
        <f t="shared" si="12"/>
        <v>21</v>
      </c>
      <c r="AA17" s="59">
        <f t="shared" si="13"/>
        <v>0</v>
      </c>
      <c r="AB17" s="51">
        <v>0.2</v>
      </c>
      <c r="AC17" s="59">
        <f t="shared" si="14"/>
        <v>42</v>
      </c>
      <c r="AD17" s="59">
        <f t="shared" si="15"/>
        <v>15540</v>
      </c>
      <c r="AE17" s="63">
        <v>370</v>
      </c>
      <c r="AF17" s="63"/>
      <c r="AG17" s="63">
        <v>0</v>
      </c>
      <c r="AH17" s="63">
        <f t="shared" si="16"/>
        <v>370</v>
      </c>
    </row>
    <row r="18" ht="27" customHeight="1" spans="1:34">
      <c r="A18" s="47"/>
      <c r="B18" s="46"/>
      <c r="C18" s="55"/>
      <c r="D18" s="54"/>
      <c r="E18" s="54" t="s">
        <v>24</v>
      </c>
      <c r="F18" s="46">
        <v>4000</v>
      </c>
      <c r="G18" s="51">
        <v>0.03</v>
      </c>
      <c r="H18" s="46">
        <v>120</v>
      </c>
      <c r="I18" s="46">
        <f t="shared" si="0"/>
        <v>86400</v>
      </c>
      <c r="J18" s="46">
        <f t="shared" si="1"/>
        <v>69120</v>
      </c>
      <c r="K18" s="51">
        <v>0</v>
      </c>
      <c r="L18" s="60"/>
      <c r="M18" s="59"/>
      <c r="N18" s="51">
        <v>0.4</v>
      </c>
      <c r="O18" s="59">
        <f t="shared" si="4"/>
        <v>48</v>
      </c>
      <c r="P18" s="59">
        <f t="shared" si="5"/>
        <v>34560</v>
      </c>
      <c r="Q18" s="59">
        <f t="shared" si="6"/>
        <v>34560</v>
      </c>
      <c r="R18" s="51">
        <v>0.5</v>
      </c>
      <c r="S18" s="59">
        <f t="shared" si="7"/>
        <v>60</v>
      </c>
      <c r="T18" s="59">
        <f t="shared" si="8"/>
        <v>0</v>
      </c>
      <c r="U18" s="51">
        <v>0.4</v>
      </c>
      <c r="V18" s="59">
        <f t="shared" si="9"/>
        <v>48</v>
      </c>
      <c r="W18" s="59">
        <f t="shared" si="10"/>
        <v>34560</v>
      </c>
      <c r="X18" s="59">
        <f t="shared" si="11"/>
        <v>17280</v>
      </c>
      <c r="Y18" s="51">
        <v>0.1</v>
      </c>
      <c r="Z18" s="59">
        <f t="shared" si="12"/>
        <v>12</v>
      </c>
      <c r="AA18" s="59">
        <f t="shared" si="13"/>
        <v>0</v>
      </c>
      <c r="AB18" s="51">
        <v>0.2</v>
      </c>
      <c r="AC18" s="59">
        <f t="shared" si="14"/>
        <v>24</v>
      </c>
      <c r="AD18" s="59">
        <f t="shared" si="15"/>
        <v>17280</v>
      </c>
      <c r="AE18" s="63">
        <v>720</v>
      </c>
      <c r="AF18" s="63"/>
      <c r="AG18" s="63">
        <v>0</v>
      </c>
      <c r="AH18" s="63">
        <f t="shared" si="16"/>
        <v>720</v>
      </c>
    </row>
    <row r="19" ht="27" customHeight="1" spans="1:34">
      <c r="A19" s="48"/>
      <c r="B19" s="46"/>
      <c r="C19" s="56"/>
      <c r="D19" s="54" t="s">
        <v>76</v>
      </c>
      <c r="E19" s="54"/>
      <c r="F19" s="46">
        <v>3000</v>
      </c>
      <c r="G19" s="51">
        <v>0.04</v>
      </c>
      <c r="H19" s="46">
        <v>120</v>
      </c>
      <c r="I19" s="46">
        <f t="shared" si="0"/>
        <v>130800</v>
      </c>
      <c r="J19" s="46">
        <f t="shared" si="1"/>
        <v>104640</v>
      </c>
      <c r="K19" s="51">
        <v>0</v>
      </c>
      <c r="L19" s="60"/>
      <c r="M19" s="59"/>
      <c r="N19" s="51">
        <v>0.4</v>
      </c>
      <c r="O19" s="59">
        <f t="shared" si="4"/>
        <v>48</v>
      </c>
      <c r="P19" s="59">
        <f t="shared" si="5"/>
        <v>52320</v>
      </c>
      <c r="Q19" s="59">
        <f t="shared" si="6"/>
        <v>52320</v>
      </c>
      <c r="R19" s="51">
        <v>0.5</v>
      </c>
      <c r="S19" s="59">
        <f t="shared" si="7"/>
        <v>60</v>
      </c>
      <c r="T19" s="59">
        <f t="shared" si="8"/>
        <v>0</v>
      </c>
      <c r="U19" s="51">
        <v>0.4</v>
      </c>
      <c r="V19" s="59">
        <f t="shared" si="9"/>
        <v>48</v>
      </c>
      <c r="W19" s="59">
        <f t="shared" si="10"/>
        <v>52320</v>
      </c>
      <c r="X19" s="59">
        <f t="shared" si="11"/>
        <v>26160</v>
      </c>
      <c r="Y19" s="51">
        <v>0.1</v>
      </c>
      <c r="Z19" s="59">
        <f t="shared" si="12"/>
        <v>12</v>
      </c>
      <c r="AA19" s="59">
        <f t="shared" si="13"/>
        <v>0</v>
      </c>
      <c r="AB19" s="51">
        <v>0.2</v>
      </c>
      <c r="AC19" s="59">
        <f t="shared" si="14"/>
        <v>24</v>
      </c>
      <c r="AD19" s="59">
        <f t="shared" si="15"/>
        <v>26160</v>
      </c>
      <c r="AE19" s="63">
        <v>1090</v>
      </c>
      <c r="AF19" s="63"/>
      <c r="AG19" s="63">
        <v>0</v>
      </c>
      <c r="AH19" s="63">
        <f t="shared" si="16"/>
        <v>1090</v>
      </c>
    </row>
    <row r="20" ht="27" customHeight="1" spans="1:34">
      <c r="A20" s="46">
        <v>8</v>
      </c>
      <c r="B20" s="46"/>
      <c r="C20" s="46" t="s">
        <v>77</v>
      </c>
      <c r="D20" s="46"/>
      <c r="E20" s="46"/>
      <c r="F20" s="46">
        <v>3000</v>
      </c>
      <c r="G20" s="57">
        <v>0.045</v>
      </c>
      <c r="H20" s="46">
        <v>135</v>
      </c>
      <c r="I20" s="46">
        <f t="shared" si="0"/>
        <v>0</v>
      </c>
      <c r="J20" s="46">
        <f t="shared" si="1"/>
        <v>0</v>
      </c>
      <c r="K20" s="51">
        <v>0</v>
      </c>
      <c r="L20" s="60"/>
      <c r="M20" s="59"/>
      <c r="N20" s="51">
        <v>0.4</v>
      </c>
      <c r="O20" s="59">
        <f t="shared" si="4"/>
        <v>54</v>
      </c>
      <c r="P20" s="59">
        <f t="shared" si="5"/>
        <v>0</v>
      </c>
      <c r="Q20" s="59">
        <f t="shared" si="6"/>
        <v>0</v>
      </c>
      <c r="R20" s="51">
        <v>0.5</v>
      </c>
      <c r="S20" s="46">
        <f t="shared" si="7"/>
        <v>67.5</v>
      </c>
      <c r="T20" s="59">
        <f t="shared" si="8"/>
        <v>0</v>
      </c>
      <c r="U20" s="51">
        <v>0.4</v>
      </c>
      <c r="V20" s="59">
        <f t="shared" si="9"/>
        <v>54</v>
      </c>
      <c r="W20" s="59">
        <f t="shared" si="10"/>
        <v>0</v>
      </c>
      <c r="X20" s="59">
        <f t="shared" si="11"/>
        <v>0</v>
      </c>
      <c r="Y20" s="51">
        <v>0.1</v>
      </c>
      <c r="Z20" s="46">
        <f t="shared" si="12"/>
        <v>13.5</v>
      </c>
      <c r="AA20" s="59">
        <f t="shared" si="13"/>
        <v>0</v>
      </c>
      <c r="AB20" s="51">
        <v>0.2</v>
      </c>
      <c r="AC20" s="59">
        <f t="shared" si="14"/>
        <v>27</v>
      </c>
      <c r="AD20" s="59">
        <f t="shared" si="15"/>
        <v>0</v>
      </c>
      <c r="AE20" s="63">
        <v>0</v>
      </c>
      <c r="AF20" s="63"/>
      <c r="AG20" s="63">
        <v>0</v>
      </c>
      <c r="AH20" s="63">
        <f t="shared" si="16"/>
        <v>0</v>
      </c>
    </row>
    <row r="21" ht="27" customHeight="1" spans="1:34">
      <c r="A21" s="46">
        <v>9</v>
      </c>
      <c r="B21" s="46"/>
      <c r="C21" s="46" t="s">
        <v>78</v>
      </c>
      <c r="D21" s="46"/>
      <c r="E21" s="46"/>
      <c r="F21" s="46">
        <v>7000</v>
      </c>
      <c r="G21" s="51">
        <v>0.04</v>
      </c>
      <c r="H21" s="46">
        <v>280</v>
      </c>
      <c r="I21" s="46">
        <f t="shared" si="0"/>
        <v>378000</v>
      </c>
      <c r="J21" s="46">
        <f t="shared" si="1"/>
        <v>319200</v>
      </c>
      <c r="K21" s="51">
        <v>0</v>
      </c>
      <c r="L21" s="60"/>
      <c r="M21" s="59"/>
      <c r="N21" s="51">
        <v>0.4</v>
      </c>
      <c r="O21" s="59">
        <f t="shared" si="4"/>
        <v>112</v>
      </c>
      <c r="P21" s="59">
        <f t="shared" si="5"/>
        <v>151200</v>
      </c>
      <c r="Q21" s="59">
        <f t="shared" si="6"/>
        <v>168000</v>
      </c>
      <c r="R21" s="51">
        <v>0.5</v>
      </c>
      <c r="S21" s="59">
        <f t="shared" si="7"/>
        <v>140</v>
      </c>
      <c r="T21" s="59">
        <f t="shared" si="8"/>
        <v>84000</v>
      </c>
      <c r="U21" s="51">
        <v>0.4</v>
      </c>
      <c r="V21" s="59">
        <f t="shared" si="9"/>
        <v>112</v>
      </c>
      <c r="W21" s="59">
        <f t="shared" si="10"/>
        <v>84000</v>
      </c>
      <c r="X21" s="59">
        <f t="shared" si="11"/>
        <v>58800</v>
      </c>
      <c r="Y21" s="51">
        <v>0.1</v>
      </c>
      <c r="Z21" s="59">
        <f t="shared" si="12"/>
        <v>28</v>
      </c>
      <c r="AA21" s="59">
        <f t="shared" si="13"/>
        <v>16800</v>
      </c>
      <c r="AB21" s="51">
        <v>0.2</v>
      </c>
      <c r="AC21" s="59">
        <f t="shared" si="14"/>
        <v>56</v>
      </c>
      <c r="AD21" s="59">
        <f t="shared" si="15"/>
        <v>42000</v>
      </c>
      <c r="AE21" s="63">
        <v>1350</v>
      </c>
      <c r="AF21" s="63"/>
      <c r="AG21" s="63">
        <v>600</v>
      </c>
      <c r="AH21" s="63">
        <f t="shared" si="16"/>
        <v>750</v>
      </c>
    </row>
    <row r="22" ht="27" customHeight="1" spans="1:34">
      <c r="A22" s="46">
        <v>10</v>
      </c>
      <c r="B22" s="46"/>
      <c r="C22" s="46" t="s">
        <v>79</v>
      </c>
      <c r="D22" s="46"/>
      <c r="E22" s="46"/>
      <c r="F22" s="46">
        <v>700</v>
      </c>
      <c r="G22" s="51">
        <v>0.04</v>
      </c>
      <c r="H22" s="46">
        <v>28</v>
      </c>
      <c r="I22" s="46">
        <f t="shared" si="0"/>
        <v>72800</v>
      </c>
      <c r="J22" s="46">
        <f t="shared" si="1"/>
        <v>60340</v>
      </c>
      <c r="K22" s="51">
        <v>0</v>
      </c>
      <c r="L22" s="60"/>
      <c r="M22" s="59"/>
      <c r="N22" s="51">
        <v>0.4</v>
      </c>
      <c r="O22" s="46">
        <f t="shared" si="4"/>
        <v>11.2</v>
      </c>
      <c r="P22" s="59">
        <f t="shared" si="5"/>
        <v>29120</v>
      </c>
      <c r="Q22" s="46">
        <f t="shared" si="6"/>
        <v>31220</v>
      </c>
      <c r="R22" s="51">
        <v>0.5</v>
      </c>
      <c r="S22" s="59">
        <f t="shared" si="7"/>
        <v>14</v>
      </c>
      <c r="T22" s="59">
        <f t="shared" si="8"/>
        <v>10500</v>
      </c>
      <c r="U22" s="51">
        <v>0.4</v>
      </c>
      <c r="V22" s="46">
        <f t="shared" si="9"/>
        <v>11.2</v>
      </c>
      <c r="W22" s="46">
        <f t="shared" si="10"/>
        <v>20720</v>
      </c>
      <c r="X22" s="61">
        <f t="shared" si="11"/>
        <v>12460</v>
      </c>
      <c r="Y22" s="51">
        <v>0.1</v>
      </c>
      <c r="Z22" s="46">
        <f t="shared" si="12"/>
        <v>2.8</v>
      </c>
      <c r="AA22" s="46">
        <f t="shared" si="13"/>
        <v>2100</v>
      </c>
      <c r="AB22" s="51">
        <v>0.2</v>
      </c>
      <c r="AC22" s="46">
        <f t="shared" si="14"/>
        <v>5.6</v>
      </c>
      <c r="AD22" s="46">
        <f t="shared" si="15"/>
        <v>10360</v>
      </c>
      <c r="AE22" s="63">
        <v>2600</v>
      </c>
      <c r="AF22" s="63"/>
      <c r="AG22" s="63">
        <v>750</v>
      </c>
      <c r="AH22" s="63">
        <f t="shared" si="16"/>
        <v>1850</v>
      </c>
    </row>
    <row r="23" ht="27" customHeight="1" spans="1:34">
      <c r="A23" s="46">
        <v>11</v>
      </c>
      <c r="B23" s="46" t="s">
        <v>5</v>
      </c>
      <c r="C23" s="46" t="s">
        <v>80</v>
      </c>
      <c r="D23" s="46"/>
      <c r="E23" s="46"/>
      <c r="F23" s="46">
        <v>1000</v>
      </c>
      <c r="G23" s="57">
        <v>0.045</v>
      </c>
      <c r="H23" s="46">
        <v>45</v>
      </c>
      <c r="I23" s="46">
        <f t="shared" si="0"/>
        <v>12150</v>
      </c>
      <c r="J23" s="46">
        <f>Q23</f>
        <v>4860</v>
      </c>
      <c r="K23" s="51"/>
      <c r="L23" s="60"/>
      <c r="M23" s="59"/>
      <c r="N23" s="51"/>
      <c r="O23" s="46"/>
      <c r="P23" s="59"/>
      <c r="Q23" s="59">
        <f t="shared" si="6"/>
        <v>4860</v>
      </c>
      <c r="R23" s="51">
        <v>0.5</v>
      </c>
      <c r="S23" s="46">
        <f>R23*H23</f>
        <v>22.5</v>
      </c>
      <c r="T23" s="59">
        <f t="shared" si="8"/>
        <v>0</v>
      </c>
      <c r="U23" s="51">
        <v>0.4</v>
      </c>
      <c r="V23" s="59">
        <f>U23*H23</f>
        <v>18</v>
      </c>
      <c r="W23" s="59">
        <f t="shared" si="10"/>
        <v>4860</v>
      </c>
      <c r="X23" s="59">
        <f t="shared" si="11"/>
        <v>7290</v>
      </c>
      <c r="Y23" s="51">
        <v>0.5</v>
      </c>
      <c r="Z23" s="46">
        <f t="shared" si="12"/>
        <v>22.5</v>
      </c>
      <c r="AA23" s="59">
        <f t="shared" si="13"/>
        <v>0</v>
      </c>
      <c r="AB23" s="51">
        <v>0.6</v>
      </c>
      <c r="AC23" s="59">
        <f>AB23*H23</f>
        <v>27</v>
      </c>
      <c r="AD23" s="59">
        <f t="shared" si="15"/>
        <v>7290</v>
      </c>
      <c r="AE23" s="63">
        <v>270</v>
      </c>
      <c r="AF23" s="63"/>
      <c r="AG23" s="63">
        <v>0</v>
      </c>
      <c r="AH23" s="63">
        <f t="shared" si="16"/>
        <v>270</v>
      </c>
    </row>
    <row r="24" ht="27" customHeight="1" spans="1:34">
      <c r="A24" s="45">
        <v>12</v>
      </c>
      <c r="B24" s="45"/>
      <c r="C24" s="45" t="s">
        <v>81</v>
      </c>
      <c r="D24" s="45"/>
      <c r="E24" s="45"/>
      <c r="F24" s="46">
        <v>2500</v>
      </c>
      <c r="G24" s="51">
        <v>0.06</v>
      </c>
      <c r="H24" s="46">
        <v>150</v>
      </c>
      <c r="I24" s="46">
        <f t="shared" si="0"/>
        <v>0</v>
      </c>
      <c r="J24" s="46">
        <f>Q24</f>
        <v>0</v>
      </c>
      <c r="K24" s="51"/>
      <c r="L24" s="60"/>
      <c r="M24" s="59"/>
      <c r="N24" s="51"/>
      <c r="O24" s="46"/>
      <c r="P24" s="59"/>
      <c r="Q24" s="59">
        <f t="shared" si="6"/>
        <v>0</v>
      </c>
      <c r="R24" s="51">
        <v>0.5</v>
      </c>
      <c r="S24" s="59">
        <f>R24*H24</f>
        <v>75</v>
      </c>
      <c r="T24" s="59">
        <f t="shared" si="8"/>
        <v>0</v>
      </c>
      <c r="U24" s="51">
        <v>0.4</v>
      </c>
      <c r="V24" s="59">
        <f>U24*H24</f>
        <v>60</v>
      </c>
      <c r="W24" s="59">
        <f t="shared" si="10"/>
        <v>0</v>
      </c>
      <c r="X24" s="59">
        <f t="shared" si="11"/>
        <v>0</v>
      </c>
      <c r="Y24" s="51">
        <v>0.5</v>
      </c>
      <c r="Z24" s="59">
        <f t="shared" si="12"/>
        <v>75</v>
      </c>
      <c r="AA24" s="59">
        <f t="shared" si="13"/>
        <v>0</v>
      </c>
      <c r="AB24" s="51">
        <v>0.6</v>
      </c>
      <c r="AC24" s="59">
        <f>AB24*H24</f>
        <v>90</v>
      </c>
      <c r="AD24" s="59">
        <f t="shared" si="15"/>
        <v>0</v>
      </c>
      <c r="AE24" s="63">
        <v>0</v>
      </c>
      <c r="AF24" s="63"/>
      <c r="AG24" s="63">
        <v>0</v>
      </c>
      <c r="AH24" s="63">
        <f t="shared" si="16"/>
        <v>0</v>
      </c>
    </row>
    <row r="25" ht="27" customHeight="1" spans="1:34">
      <c r="A25" s="46" t="s">
        <v>82</v>
      </c>
      <c r="B25" s="46"/>
      <c r="C25" s="46"/>
      <c r="D25" s="46"/>
      <c r="E25" s="46"/>
      <c r="F25" s="46"/>
      <c r="G25" s="51"/>
      <c r="H25" s="46"/>
      <c r="I25" s="46">
        <f>SUM(I9:I24)</f>
        <v>5826450</v>
      </c>
      <c r="J25" s="46">
        <f>SUM(J9:J24)</f>
        <v>5078880</v>
      </c>
      <c r="K25" s="51"/>
      <c r="L25" s="60"/>
      <c r="M25" s="59">
        <f>SUM(M9:M22)</f>
        <v>2427120</v>
      </c>
      <c r="N25" s="51"/>
      <c r="O25" s="60"/>
      <c r="P25" s="59">
        <f>SUM(P9:P22)</f>
        <v>1819860</v>
      </c>
      <c r="Q25" s="46">
        <f>SUM(Q9:Q24)</f>
        <v>831900</v>
      </c>
      <c r="R25" s="51"/>
      <c r="S25" s="59"/>
      <c r="T25" s="59">
        <f t="shared" ref="T25:X25" si="17">SUM(T9:T24)</f>
        <v>132556</v>
      </c>
      <c r="U25" s="51"/>
      <c r="V25" s="60"/>
      <c r="W25" s="46">
        <f t="shared" si="17"/>
        <v>699344</v>
      </c>
      <c r="X25" s="61">
        <f t="shared" si="17"/>
        <v>747570</v>
      </c>
      <c r="Y25" s="51"/>
      <c r="Z25" s="60"/>
      <c r="AA25" s="46">
        <f>SUM(AA9:AA24)</f>
        <v>68724</v>
      </c>
      <c r="AB25" s="51"/>
      <c r="AC25" s="60"/>
      <c r="AD25" s="46">
        <f>SUM(AD9:AD24)</f>
        <v>678846</v>
      </c>
      <c r="AE25" s="64"/>
      <c r="AF25" s="60"/>
      <c r="AG25" s="60"/>
      <c r="AH25" s="60"/>
    </row>
  </sheetData>
  <mergeCells count="50">
    <mergeCell ref="A2:AH2"/>
    <mergeCell ref="K5:AD5"/>
    <mergeCell ref="AE5:AH5"/>
    <mergeCell ref="Q6:W6"/>
    <mergeCell ref="X6:AD6"/>
    <mergeCell ref="AF6:AG6"/>
    <mergeCell ref="R7:T7"/>
    <mergeCell ref="U7:W7"/>
    <mergeCell ref="Y7:AA7"/>
    <mergeCell ref="AB7:AD7"/>
    <mergeCell ref="D9:E9"/>
    <mergeCell ref="D10:E10"/>
    <mergeCell ref="C11:E11"/>
    <mergeCell ref="C12:E12"/>
    <mergeCell ref="C13:E13"/>
    <mergeCell ref="D14:E14"/>
    <mergeCell ref="D15:E15"/>
    <mergeCell ref="C16:E16"/>
    <mergeCell ref="D19:E19"/>
    <mergeCell ref="C20:E20"/>
    <mergeCell ref="C21:E21"/>
    <mergeCell ref="C22:E22"/>
    <mergeCell ref="C23:E23"/>
    <mergeCell ref="C24:E24"/>
    <mergeCell ref="A25:E25"/>
    <mergeCell ref="A5:A8"/>
    <mergeCell ref="A9:A10"/>
    <mergeCell ref="A14:A15"/>
    <mergeCell ref="A17:A19"/>
    <mergeCell ref="B9:B15"/>
    <mergeCell ref="B16:B22"/>
    <mergeCell ref="B23:B24"/>
    <mergeCell ref="C9:C10"/>
    <mergeCell ref="C14:C15"/>
    <mergeCell ref="C17:C19"/>
    <mergeCell ref="D17:D18"/>
    <mergeCell ref="F5:F8"/>
    <mergeCell ref="G5:G8"/>
    <mergeCell ref="H5:H8"/>
    <mergeCell ref="I5:I8"/>
    <mergeCell ref="J5:J8"/>
    <mergeCell ref="Q7:Q8"/>
    <mergeCell ref="X7:X8"/>
    <mergeCell ref="AE6:AE8"/>
    <mergeCell ref="AF7:AF8"/>
    <mergeCell ref="AG7:AG8"/>
    <mergeCell ref="AH6:AH8"/>
    <mergeCell ref="B5:E8"/>
    <mergeCell ref="K6:M7"/>
    <mergeCell ref="N6:P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5"/>
  <sheetViews>
    <sheetView topLeftCell="A3" workbookViewId="0">
      <selection activeCell="A2" sqref="$A1:$XFD1048576"/>
    </sheetView>
  </sheetViews>
  <sheetFormatPr defaultColWidth="9" defaultRowHeight="13.5"/>
  <cols>
    <col min="6" max="9" width="9" hidden="1" customWidth="1"/>
    <col min="18" max="30" width="9" hidden="1" customWidth="1"/>
  </cols>
  <sheetData>
    <row r="1" ht="15.75" spans="1:34">
      <c r="A1" s="42" t="s">
        <v>40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ht="24" spans="1:34">
      <c r="A2" s="44" t="s">
        <v>41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</row>
    <row r="3" spans="1:34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1:34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>
      <c r="A5" s="45" t="s">
        <v>1</v>
      </c>
      <c r="B5" s="46" t="s">
        <v>42</v>
      </c>
      <c r="C5" s="46"/>
      <c r="D5" s="46"/>
      <c r="E5" s="46"/>
      <c r="F5" s="45" t="s">
        <v>43</v>
      </c>
      <c r="G5" s="45" t="s">
        <v>44</v>
      </c>
      <c r="H5" s="45" t="s">
        <v>45</v>
      </c>
      <c r="I5" s="45" t="s">
        <v>46</v>
      </c>
      <c r="J5" s="46" t="s">
        <v>47</v>
      </c>
      <c r="K5" s="52" t="s">
        <v>48</v>
      </c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0"/>
      <c r="AE5" s="46" t="s">
        <v>49</v>
      </c>
      <c r="AF5" s="46"/>
      <c r="AG5" s="46"/>
      <c r="AH5" s="46"/>
    </row>
    <row r="6" ht="27" customHeight="1" spans="1:34">
      <c r="A6" s="47"/>
      <c r="B6" s="46"/>
      <c r="C6" s="46"/>
      <c r="D6" s="46"/>
      <c r="E6" s="46"/>
      <c r="F6" s="47"/>
      <c r="G6" s="47"/>
      <c r="H6" s="47"/>
      <c r="I6" s="47"/>
      <c r="J6" s="46"/>
      <c r="K6" s="50" t="s">
        <v>50</v>
      </c>
      <c r="L6" s="46"/>
      <c r="M6" s="46"/>
      <c r="N6" s="46" t="s">
        <v>51</v>
      </c>
      <c r="O6" s="46"/>
      <c r="P6" s="46"/>
      <c r="Q6" s="46" t="s">
        <v>52</v>
      </c>
      <c r="R6" s="46"/>
      <c r="S6" s="46"/>
      <c r="T6" s="46"/>
      <c r="U6" s="46"/>
      <c r="V6" s="46"/>
      <c r="W6" s="46"/>
      <c r="X6" s="46" t="s">
        <v>53</v>
      </c>
      <c r="Y6" s="46"/>
      <c r="Z6" s="46"/>
      <c r="AA6" s="46"/>
      <c r="AB6" s="46"/>
      <c r="AC6" s="46"/>
      <c r="AD6" s="46"/>
      <c r="AE6" s="45" t="s">
        <v>54</v>
      </c>
      <c r="AF6" s="54" t="s">
        <v>55</v>
      </c>
      <c r="AG6" s="54"/>
      <c r="AH6" s="53" t="s">
        <v>56</v>
      </c>
    </row>
    <row r="7" spans="1:34">
      <c r="A7" s="47"/>
      <c r="B7" s="46"/>
      <c r="C7" s="46"/>
      <c r="D7" s="46"/>
      <c r="E7" s="46"/>
      <c r="F7" s="47"/>
      <c r="G7" s="47"/>
      <c r="H7" s="47"/>
      <c r="I7" s="47"/>
      <c r="J7" s="46"/>
      <c r="K7" s="50"/>
      <c r="L7" s="46"/>
      <c r="M7" s="46"/>
      <c r="N7" s="46"/>
      <c r="O7" s="46"/>
      <c r="P7" s="46"/>
      <c r="Q7" s="45" t="s">
        <v>25</v>
      </c>
      <c r="R7" s="46" t="s">
        <v>57</v>
      </c>
      <c r="S7" s="46"/>
      <c r="T7" s="46"/>
      <c r="U7" s="46" t="s">
        <v>58</v>
      </c>
      <c r="V7" s="46"/>
      <c r="W7" s="46"/>
      <c r="X7" s="45" t="s">
        <v>25</v>
      </c>
      <c r="Y7" s="46" t="s">
        <v>57</v>
      </c>
      <c r="Z7" s="46"/>
      <c r="AA7" s="46"/>
      <c r="AB7" s="46" t="s">
        <v>58</v>
      </c>
      <c r="AC7" s="46"/>
      <c r="AD7" s="46"/>
      <c r="AE7" s="47"/>
      <c r="AF7" s="45" t="s">
        <v>59</v>
      </c>
      <c r="AG7" s="45" t="s">
        <v>60</v>
      </c>
      <c r="AH7" s="55"/>
    </row>
    <row r="8" spans="1:34">
      <c r="A8" s="48"/>
      <c r="B8" s="46"/>
      <c r="C8" s="46"/>
      <c r="D8" s="46"/>
      <c r="E8" s="46"/>
      <c r="F8" s="48"/>
      <c r="G8" s="48"/>
      <c r="H8" s="48"/>
      <c r="I8" s="48"/>
      <c r="J8" s="46"/>
      <c r="K8" s="58" t="s">
        <v>61</v>
      </c>
      <c r="L8" s="48" t="s">
        <v>62</v>
      </c>
      <c r="M8" s="48" t="s">
        <v>63</v>
      </c>
      <c r="N8" s="48" t="s">
        <v>61</v>
      </c>
      <c r="O8" s="48" t="s">
        <v>62</v>
      </c>
      <c r="P8" s="48" t="s">
        <v>63</v>
      </c>
      <c r="Q8" s="48"/>
      <c r="R8" s="48" t="s">
        <v>61</v>
      </c>
      <c r="S8" s="48" t="s">
        <v>62</v>
      </c>
      <c r="T8" s="48" t="s">
        <v>63</v>
      </c>
      <c r="U8" s="48" t="s">
        <v>61</v>
      </c>
      <c r="V8" s="48" t="s">
        <v>62</v>
      </c>
      <c r="W8" s="48" t="s">
        <v>63</v>
      </c>
      <c r="X8" s="48"/>
      <c r="Y8" s="48" t="s">
        <v>61</v>
      </c>
      <c r="Z8" s="48" t="s">
        <v>62</v>
      </c>
      <c r="AA8" s="48" t="s">
        <v>63</v>
      </c>
      <c r="AB8" s="48" t="s">
        <v>61</v>
      </c>
      <c r="AC8" s="48" t="s">
        <v>62</v>
      </c>
      <c r="AD8" s="48" t="s">
        <v>63</v>
      </c>
      <c r="AE8" s="48"/>
      <c r="AF8" s="48"/>
      <c r="AG8" s="48"/>
      <c r="AH8" s="56"/>
    </row>
    <row r="9" ht="27" customHeight="1" spans="1:34">
      <c r="A9" s="46">
        <v>1</v>
      </c>
      <c r="B9" s="47" t="s">
        <v>64</v>
      </c>
      <c r="C9" s="46" t="s">
        <v>65</v>
      </c>
      <c r="D9" s="49" t="s">
        <v>66</v>
      </c>
      <c r="E9" s="50"/>
      <c r="F9" s="46">
        <v>1000</v>
      </c>
      <c r="G9" s="51">
        <v>0.03</v>
      </c>
      <c r="H9" s="46">
        <v>30</v>
      </c>
      <c r="I9" s="46">
        <f t="shared" ref="I9:I24" si="0">J9+X9</f>
        <v>2550000</v>
      </c>
      <c r="J9" s="46">
        <f t="shared" ref="J9:J22" si="1">M9+P9+Q9</f>
        <v>2167500</v>
      </c>
      <c r="K9" s="51">
        <v>0.45</v>
      </c>
      <c r="L9" s="46">
        <f t="shared" ref="L9:L15" si="2">H9*K9</f>
        <v>13.5</v>
      </c>
      <c r="M9" s="59">
        <f t="shared" ref="M9:M15" si="3">L9*AE9</f>
        <v>1147500</v>
      </c>
      <c r="N9" s="51">
        <v>0.3</v>
      </c>
      <c r="O9" s="59">
        <f t="shared" ref="O9:O22" si="4">N9*H9</f>
        <v>9</v>
      </c>
      <c r="P9" s="59">
        <f t="shared" ref="P9:P22" si="5">O9*AE9</f>
        <v>765000</v>
      </c>
      <c r="Q9" s="59">
        <f t="shared" ref="Q9:Q24" si="6">T9+W9</f>
        <v>255000</v>
      </c>
      <c r="R9" s="51">
        <v>0.1</v>
      </c>
      <c r="S9" s="59">
        <f t="shared" ref="S9:S22" si="7">H9*R9</f>
        <v>3</v>
      </c>
      <c r="T9" s="59">
        <f t="shared" ref="T9:T24" si="8">S9*AG9</f>
        <v>5100</v>
      </c>
      <c r="U9" s="51">
        <v>0.1</v>
      </c>
      <c r="V9" s="59">
        <f t="shared" ref="V9:V22" si="9">H9*U9</f>
        <v>3</v>
      </c>
      <c r="W9" s="59">
        <f t="shared" ref="W9:W24" si="10">V9*AH9</f>
        <v>249900</v>
      </c>
      <c r="X9" s="59">
        <f t="shared" ref="X9:X24" si="11">AA9+AD9</f>
        <v>382500</v>
      </c>
      <c r="Y9" s="51">
        <v>0.15</v>
      </c>
      <c r="Z9" s="46">
        <f t="shared" ref="Z9:Z24" si="12">Y9*H9</f>
        <v>4.5</v>
      </c>
      <c r="AA9" s="59">
        <f t="shared" ref="AA9:AA24" si="13">Z9*AG9</f>
        <v>7650</v>
      </c>
      <c r="AB9" s="51">
        <v>0.15</v>
      </c>
      <c r="AC9" s="46">
        <f t="shared" ref="AC9:AC22" si="14">H9*AB9</f>
        <v>4.5</v>
      </c>
      <c r="AD9" s="59">
        <f t="shared" ref="AD9:AD24" si="15">AC9*AH9</f>
        <v>374850</v>
      </c>
      <c r="AE9" s="63">
        <v>85000</v>
      </c>
      <c r="AF9" s="63"/>
      <c r="AG9" s="63">
        <v>1700</v>
      </c>
      <c r="AH9" s="63">
        <f>AE9-AG9</f>
        <v>83300</v>
      </c>
    </row>
    <row r="10" ht="27" customHeight="1" spans="1:34">
      <c r="A10" s="46"/>
      <c r="B10" s="47"/>
      <c r="C10" s="46"/>
      <c r="D10" s="49" t="s">
        <v>67</v>
      </c>
      <c r="E10" s="50"/>
      <c r="F10" s="46">
        <v>600</v>
      </c>
      <c r="G10" s="51">
        <v>0.03</v>
      </c>
      <c r="H10" s="46">
        <v>18</v>
      </c>
      <c r="I10" s="46">
        <f t="shared" si="0"/>
        <v>119340</v>
      </c>
      <c r="J10" s="46">
        <f t="shared" si="1"/>
        <v>101439</v>
      </c>
      <c r="K10" s="51">
        <v>0.45</v>
      </c>
      <c r="L10" s="46">
        <f t="shared" si="2"/>
        <v>8.1</v>
      </c>
      <c r="M10" s="59">
        <f t="shared" si="3"/>
        <v>53703</v>
      </c>
      <c r="N10" s="51">
        <v>0.3</v>
      </c>
      <c r="O10" s="46">
        <f t="shared" si="4"/>
        <v>5.4</v>
      </c>
      <c r="P10" s="59">
        <f t="shared" si="5"/>
        <v>35802</v>
      </c>
      <c r="Q10" s="59">
        <f t="shared" si="6"/>
        <v>11934</v>
      </c>
      <c r="R10" s="51">
        <v>0.1</v>
      </c>
      <c r="S10" s="46">
        <f t="shared" si="7"/>
        <v>1.8</v>
      </c>
      <c r="T10" s="59">
        <f t="shared" si="8"/>
        <v>0</v>
      </c>
      <c r="U10" s="51">
        <v>0.1</v>
      </c>
      <c r="V10" s="46">
        <f t="shared" si="9"/>
        <v>1.8</v>
      </c>
      <c r="W10" s="59">
        <f t="shared" si="10"/>
        <v>11934</v>
      </c>
      <c r="X10" s="59">
        <f t="shared" si="11"/>
        <v>17901</v>
      </c>
      <c r="Y10" s="51">
        <v>0.15</v>
      </c>
      <c r="Z10" s="46">
        <f t="shared" si="12"/>
        <v>2.7</v>
      </c>
      <c r="AA10" s="59">
        <f t="shared" si="13"/>
        <v>0</v>
      </c>
      <c r="AB10" s="51">
        <v>0.15</v>
      </c>
      <c r="AC10" s="46">
        <f t="shared" si="14"/>
        <v>2.7</v>
      </c>
      <c r="AD10" s="59">
        <f t="shared" si="15"/>
        <v>17901</v>
      </c>
      <c r="AE10" s="63">
        <v>6630</v>
      </c>
      <c r="AF10" s="63"/>
      <c r="AG10" s="46">
        <v>0</v>
      </c>
      <c r="AH10" s="63">
        <f t="shared" ref="AH10:AH24" si="16">AE10-AG10</f>
        <v>6630</v>
      </c>
    </row>
    <row r="11" ht="27" customHeight="1" spans="1:34">
      <c r="A11" s="46">
        <v>2</v>
      </c>
      <c r="B11" s="47"/>
      <c r="C11" s="46" t="s">
        <v>68</v>
      </c>
      <c r="D11" s="46"/>
      <c r="E11" s="46"/>
      <c r="F11" s="46">
        <v>350</v>
      </c>
      <c r="G11" s="51">
        <v>0.04</v>
      </c>
      <c r="H11" s="46">
        <v>14</v>
      </c>
      <c r="I11" s="46">
        <f t="shared" si="0"/>
        <v>14000</v>
      </c>
      <c r="J11" s="46">
        <f t="shared" si="1"/>
        <v>11900</v>
      </c>
      <c r="K11" s="51">
        <v>0.45</v>
      </c>
      <c r="L11" s="46">
        <f t="shared" si="2"/>
        <v>6.3</v>
      </c>
      <c r="M11" s="59">
        <f t="shared" si="3"/>
        <v>6300</v>
      </c>
      <c r="N11" s="51">
        <v>0.3</v>
      </c>
      <c r="O11" s="46">
        <f t="shared" si="4"/>
        <v>4.2</v>
      </c>
      <c r="P11" s="59">
        <f t="shared" si="5"/>
        <v>4200</v>
      </c>
      <c r="Q11" s="59">
        <f t="shared" si="6"/>
        <v>1400</v>
      </c>
      <c r="R11" s="51">
        <v>0.1</v>
      </c>
      <c r="S11" s="46">
        <f t="shared" si="7"/>
        <v>1.4</v>
      </c>
      <c r="T11" s="59">
        <f t="shared" si="8"/>
        <v>0</v>
      </c>
      <c r="U11" s="51">
        <v>0.1</v>
      </c>
      <c r="V11" s="46">
        <f t="shared" si="9"/>
        <v>1.4</v>
      </c>
      <c r="W11" s="59">
        <f t="shared" si="10"/>
        <v>1400</v>
      </c>
      <c r="X11" s="59">
        <f t="shared" si="11"/>
        <v>2100</v>
      </c>
      <c r="Y11" s="51">
        <v>0.15</v>
      </c>
      <c r="Z11" s="46">
        <f t="shared" si="12"/>
        <v>2.1</v>
      </c>
      <c r="AA11" s="59">
        <f t="shared" si="13"/>
        <v>0</v>
      </c>
      <c r="AB11" s="51">
        <v>0.15</v>
      </c>
      <c r="AC11" s="46">
        <f t="shared" si="14"/>
        <v>2.1</v>
      </c>
      <c r="AD11" s="59">
        <f t="shared" si="15"/>
        <v>2100</v>
      </c>
      <c r="AE11" s="63">
        <v>1000</v>
      </c>
      <c r="AF11" s="63"/>
      <c r="AG11" s="46">
        <v>0</v>
      </c>
      <c r="AH11" s="63">
        <f t="shared" si="16"/>
        <v>1000</v>
      </c>
    </row>
    <row r="12" ht="27" customHeight="1" spans="1:34">
      <c r="A12" s="46">
        <v>3</v>
      </c>
      <c r="B12" s="47"/>
      <c r="C12" s="46" t="s">
        <v>69</v>
      </c>
      <c r="D12" s="46"/>
      <c r="E12" s="46"/>
      <c r="F12" s="46">
        <v>1500</v>
      </c>
      <c r="G12" s="51">
        <v>0.05</v>
      </c>
      <c r="H12" s="46">
        <v>75</v>
      </c>
      <c r="I12" s="46">
        <f t="shared" si="0"/>
        <v>105000</v>
      </c>
      <c r="J12" s="46">
        <f t="shared" si="1"/>
        <v>94500</v>
      </c>
      <c r="K12" s="51">
        <v>0.5</v>
      </c>
      <c r="L12" s="46">
        <f t="shared" si="2"/>
        <v>37.5</v>
      </c>
      <c r="M12" s="59">
        <f t="shared" si="3"/>
        <v>52500</v>
      </c>
      <c r="N12" s="51">
        <v>0.3</v>
      </c>
      <c r="O12" s="46">
        <f t="shared" si="4"/>
        <v>22.5</v>
      </c>
      <c r="P12" s="59">
        <f t="shared" si="5"/>
        <v>31500</v>
      </c>
      <c r="Q12" s="59">
        <f t="shared" si="6"/>
        <v>10500</v>
      </c>
      <c r="R12" s="51">
        <v>0.1</v>
      </c>
      <c r="S12" s="46">
        <f t="shared" si="7"/>
        <v>7.5</v>
      </c>
      <c r="T12" s="59">
        <f t="shared" si="8"/>
        <v>225</v>
      </c>
      <c r="U12" s="51">
        <v>0.1</v>
      </c>
      <c r="V12" s="46">
        <f t="shared" si="9"/>
        <v>7.5</v>
      </c>
      <c r="W12" s="59">
        <f t="shared" si="10"/>
        <v>10275</v>
      </c>
      <c r="X12" s="59">
        <f t="shared" si="11"/>
        <v>10500</v>
      </c>
      <c r="Y12" s="51">
        <v>0.1</v>
      </c>
      <c r="Z12" s="46">
        <f t="shared" si="12"/>
        <v>7.5</v>
      </c>
      <c r="AA12" s="59">
        <f t="shared" si="13"/>
        <v>225</v>
      </c>
      <c r="AB12" s="51">
        <v>0.1</v>
      </c>
      <c r="AC12" s="46">
        <f t="shared" si="14"/>
        <v>7.5</v>
      </c>
      <c r="AD12" s="59">
        <f t="shared" si="15"/>
        <v>10275</v>
      </c>
      <c r="AE12" s="63">
        <v>1400</v>
      </c>
      <c r="AF12" s="63"/>
      <c r="AG12" s="46">
        <v>30</v>
      </c>
      <c r="AH12" s="63">
        <f t="shared" si="16"/>
        <v>1370</v>
      </c>
    </row>
    <row r="13" ht="27" customHeight="1" spans="1:34">
      <c r="A13" s="46">
        <v>4</v>
      </c>
      <c r="B13" s="47"/>
      <c r="C13" s="46" t="s">
        <v>70</v>
      </c>
      <c r="D13" s="46"/>
      <c r="E13" s="46"/>
      <c r="F13" s="46">
        <v>1000</v>
      </c>
      <c r="G13" s="51">
        <v>0.05</v>
      </c>
      <c r="H13" s="46">
        <v>50</v>
      </c>
      <c r="I13" s="46">
        <f t="shared" si="0"/>
        <v>520000</v>
      </c>
      <c r="J13" s="46">
        <f t="shared" si="1"/>
        <v>468000</v>
      </c>
      <c r="K13" s="51">
        <v>0.5</v>
      </c>
      <c r="L13" s="59">
        <f t="shared" si="2"/>
        <v>25</v>
      </c>
      <c r="M13" s="59">
        <f t="shared" si="3"/>
        <v>260000</v>
      </c>
      <c r="N13" s="51">
        <v>0.3</v>
      </c>
      <c r="O13" s="59">
        <f t="shared" si="4"/>
        <v>15</v>
      </c>
      <c r="P13" s="59">
        <f t="shared" si="5"/>
        <v>156000</v>
      </c>
      <c r="Q13" s="59">
        <f t="shared" si="6"/>
        <v>52000</v>
      </c>
      <c r="R13" s="51">
        <v>0.1</v>
      </c>
      <c r="S13" s="59">
        <f t="shared" si="7"/>
        <v>5</v>
      </c>
      <c r="T13" s="59">
        <f t="shared" si="8"/>
        <v>750</v>
      </c>
      <c r="U13" s="51">
        <v>0.1</v>
      </c>
      <c r="V13" s="59">
        <f t="shared" si="9"/>
        <v>5</v>
      </c>
      <c r="W13" s="59">
        <f t="shared" si="10"/>
        <v>51250</v>
      </c>
      <c r="X13" s="59">
        <f t="shared" si="11"/>
        <v>52000</v>
      </c>
      <c r="Y13" s="51">
        <v>0.1</v>
      </c>
      <c r="Z13" s="59">
        <f t="shared" si="12"/>
        <v>5</v>
      </c>
      <c r="AA13" s="59">
        <f t="shared" si="13"/>
        <v>750</v>
      </c>
      <c r="AB13" s="51">
        <v>0.1</v>
      </c>
      <c r="AC13" s="59">
        <f t="shared" si="14"/>
        <v>5</v>
      </c>
      <c r="AD13" s="59">
        <f t="shared" si="15"/>
        <v>51250</v>
      </c>
      <c r="AE13" s="63">
        <v>10400</v>
      </c>
      <c r="AF13" s="63"/>
      <c r="AG13" s="46">
        <v>150</v>
      </c>
      <c r="AH13" s="63">
        <f t="shared" si="16"/>
        <v>10250</v>
      </c>
    </row>
    <row r="14" ht="27" customHeight="1" spans="1:34">
      <c r="A14" s="46">
        <v>5</v>
      </c>
      <c r="B14" s="47"/>
      <c r="C14" s="46" t="s">
        <v>9</v>
      </c>
      <c r="D14" s="46" t="s">
        <v>71</v>
      </c>
      <c r="E14" s="46"/>
      <c r="F14" s="46">
        <v>10000</v>
      </c>
      <c r="G14" s="51">
        <v>0.05</v>
      </c>
      <c r="H14" s="46">
        <v>500</v>
      </c>
      <c r="I14" s="46">
        <f t="shared" si="0"/>
        <v>1300000</v>
      </c>
      <c r="J14" s="46">
        <f t="shared" si="1"/>
        <v>1170000</v>
      </c>
      <c r="K14" s="51">
        <v>0.5</v>
      </c>
      <c r="L14" s="59">
        <f t="shared" si="2"/>
        <v>250</v>
      </c>
      <c r="M14" s="59">
        <f t="shared" si="3"/>
        <v>650000</v>
      </c>
      <c r="N14" s="51">
        <v>0.3</v>
      </c>
      <c r="O14" s="59">
        <f t="shared" si="4"/>
        <v>150</v>
      </c>
      <c r="P14" s="59">
        <f t="shared" si="5"/>
        <v>390000</v>
      </c>
      <c r="Q14" s="59">
        <f t="shared" si="6"/>
        <v>130000</v>
      </c>
      <c r="R14" s="51">
        <v>0.1</v>
      </c>
      <c r="S14" s="59">
        <f t="shared" si="7"/>
        <v>50</v>
      </c>
      <c r="T14" s="59">
        <f t="shared" si="8"/>
        <v>0</v>
      </c>
      <c r="U14" s="51">
        <v>0.1</v>
      </c>
      <c r="V14" s="59">
        <f t="shared" si="9"/>
        <v>50</v>
      </c>
      <c r="W14" s="59">
        <f t="shared" si="10"/>
        <v>130000</v>
      </c>
      <c r="X14" s="59">
        <f t="shared" si="11"/>
        <v>130000</v>
      </c>
      <c r="Y14" s="51">
        <v>0.1</v>
      </c>
      <c r="Z14" s="59">
        <f t="shared" si="12"/>
        <v>50</v>
      </c>
      <c r="AA14" s="59">
        <f t="shared" si="13"/>
        <v>0</v>
      </c>
      <c r="AB14" s="51">
        <v>0.1</v>
      </c>
      <c r="AC14" s="59">
        <f t="shared" si="14"/>
        <v>50</v>
      </c>
      <c r="AD14" s="59">
        <f t="shared" si="15"/>
        <v>130000</v>
      </c>
      <c r="AE14" s="63">
        <v>2600</v>
      </c>
      <c r="AF14" s="46"/>
      <c r="AG14" s="46">
        <v>0</v>
      </c>
      <c r="AH14" s="63">
        <f t="shared" si="16"/>
        <v>2600</v>
      </c>
    </row>
    <row r="15" ht="27" customHeight="1" spans="1:34">
      <c r="A15" s="46"/>
      <c r="B15" s="48"/>
      <c r="C15" s="46"/>
      <c r="D15" s="46" t="s">
        <v>72</v>
      </c>
      <c r="E15" s="46"/>
      <c r="F15" s="46">
        <v>8000</v>
      </c>
      <c r="G15" s="51">
        <v>0.05</v>
      </c>
      <c r="H15" s="46">
        <v>400</v>
      </c>
      <c r="I15" s="46">
        <f t="shared" si="0"/>
        <v>840000</v>
      </c>
      <c r="J15" s="46">
        <f t="shared" si="1"/>
        <v>756000</v>
      </c>
      <c r="K15" s="51">
        <v>0.5</v>
      </c>
      <c r="L15" s="59">
        <f t="shared" si="2"/>
        <v>200</v>
      </c>
      <c r="M15" s="59">
        <f t="shared" si="3"/>
        <v>420000</v>
      </c>
      <c r="N15" s="51">
        <v>0.3</v>
      </c>
      <c r="O15" s="59">
        <f t="shared" si="4"/>
        <v>120</v>
      </c>
      <c r="P15" s="59">
        <f t="shared" si="5"/>
        <v>252000</v>
      </c>
      <c r="Q15" s="59">
        <f t="shared" si="6"/>
        <v>84000</v>
      </c>
      <c r="R15" s="51">
        <v>0.1</v>
      </c>
      <c r="S15" s="59">
        <f t="shared" si="7"/>
        <v>40</v>
      </c>
      <c r="T15" s="59">
        <f t="shared" si="8"/>
        <v>6000</v>
      </c>
      <c r="U15" s="51">
        <v>0.1</v>
      </c>
      <c r="V15" s="59">
        <f t="shared" si="9"/>
        <v>40</v>
      </c>
      <c r="W15" s="59">
        <f t="shared" si="10"/>
        <v>78000</v>
      </c>
      <c r="X15" s="59">
        <f t="shared" si="11"/>
        <v>84000</v>
      </c>
      <c r="Y15" s="51">
        <v>0.1</v>
      </c>
      <c r="Z15" s="59">
        <f t="shared" si="12"/>
        <v>40</v>
      </c>
      <c r="AA15" s="59">
        <f t="shared" si="13"/>
        <v>6000</v>
      </c>
      <c r="AB15" s="51">
        <v>0.1</v>
      </c>
      <c r="AC15" s="59">
        <f t="shared" si="14"/>
        <v>40</v>
      </c>
      <c r="AD15" s="59">
        <f t="shared" si="15"/>
        <v>78000</v>
      </c>
      <c r="AE15" s="63">
        <v>2100</v>
      </c>
      <c r="AF15" s="37"/>
      <c r="AG15" s="46">
        <v>150</v>
      </c>
      <c r="AH15" s="63">
        <f t="shared" si="16"/>
        <v>1950</v>
      </c>
    </row>
    <row r="16" ht="27" customHeight="1" spans="1:34">
      <c r="A16" s="46">
        <v>6</v>
      </c>
      <c r="B16" s="46" t="s">
        <v>73</v>
      </c>
      <c r="C16" s="49" t="s">
        <v>74</v>
      </c>
      <c r="D16" s="52"/>
      <c r="E16" s="50"/>
      <c r="F16" s="46">
        <v>2500</v>
      </c>
      <c r="G16" s="51">
        <v>0.04</v>
      </c>
      <c r="H16" s="46">
        <v>100</v>
      </c>
      <c r="I16" s="46">
        <f t="shared" si="0"/>
        <v>40000</v>
      </c>
      <c r="J16" s="46">
        <f t="shared" si="1"/>
        <v>32000</v>
      </c>
      <c r="K16" s="51">
        <v>0</v>
      </c>
      <c r="L16" s="60"/>
      <c r="M16" s="59"/>
      <c r="N16" s="51">
        <v>0.4</v>
      </c>
      <c r="O16" s="59">
        <f t="shared" si="4"/>
        <v>40</v>
      </c>
      <c r="P16" s="59">
        <f t="shared" si="5"/>
        <v>16000</v>
      </c>
      <c r="Q16" s="59">
        <f t="shared" si="6"/>
        <v>16000</v>
      </c>
      <c r="R16" s="51">
        <v>0.5</v>
      </c>
      <c r="S16" s="59">
        <f t="shared" si="7"/>
        <v>50</v>
      </c>
      <c r="T16" s="59">
        <f t="shared" si="8"/>
        <v>0</v>
      </c>
      <c r="U16" s="51">
        <v>0.4</v>
      </c>
      <c r="V16" s="59">
        <f t="shared" si="9"/>
        <v>40</v>
      </c>
      <c r="W16" s="59">
        <f t="shared" si="10"/>
        <v>16000</v>
      </c>
      <c r="X16" s="59">
        <f t="shared" si="11"/>
        <v>8000</v>
      </c>
      <c r="Y16" s="51">
        <v>0.1</v>
      </c>
      <c r="Z16" s="59">
        <f t="shared" si="12"/>
        <v>10</v>
      </c>
      <c r="AA16" s="59">
        <f t="shared" si="13"/>
        <v>0</v>
      </c>
      <c r="AB16" s="51">
        <v>0.2</v>
      </c>
      <c r="AC16" s="59">
        <f t="shared" si="14"/>
        <v>20</v>
      </c>
      <c r="AD16" s="59">
        <f t="shared" si="15"/>
        <v>8000</v>
      </c>
      <c r="AE16" s="63">
        <v>400</v>
      </c>
      <c r="AF16" s="63"/>
      <c r="AG16" s="46">
        <v>0</v>
      </c>
      <c r="AH16" s="63">
        <f t="shared" si="16"/>
        <v>400</v>
      </c>
    </row>
    <row r="17" ht="27" customHeight="1" spans="1:34">
      <c r="A17" s="45">
        <v>7</v>
      </c>
      <c r="B17" s="46"/>
      <c r="C17" s="53" t="s">
        <v>15</v>
      </c>
      <c r="D17" s="54" t="s">
        <v>75</v>
      </c>
      <c r="E17" s="54" t="s">
        <v>23</v>
      </c>
      <c r="F17" s="46">
        <v>7000</v>
      </c>
      <c r="G17" s="51">
        <v>0.03</v>
      </c>
      <c r="H17" s="46">
        <v>210</v>
      </c>
      <c r="I17" s="46">
        <f t="shared" si="0"/>
        <v>42000</v>
      </c>
      <c r="J17" s="46">
        <f t="shared" si="1"/>
        <v>33600</v>
      </c>
      <c r="K17" s="51">
        <v>0</v>
      </c>
      <c r="L17" s="60"/>
      <c r="M17" s="59"/>
      <c r="N17" s="51">
        <v>0.4</v>
      </c>
      <c r="O17" s="59">
        <f t="shared" si="4"/>
        <v>84</v>
      </c>
      <c r="P17" s="59">
        <f t="shared" si="5"/>
        <v>16800</v>
      </c>
      <c r="Q17" s="59">
        <f t="shared" si="6"/>
        <v>16800</v>
      </c>
      <c r="R17" s="51">
        <v>0.5</v>
      </c>
      <c r="S17" s="59">
        <f t="shared" si="7"/>
        <v>105</v>
      </c>
      <c r="T17" s="59">
        <f t="shared" si="8"/>
        <v>0</v>
      </c>
      <c r="U17" s="51">
        <v>0.4</v>
      </c>
      <c r="V17" s="59">
        <f t="shared" si="9"/>
        <v>84</v>
      </c>
      <c r="W17" s="59">
        <f t="shared" si="10"/>
        <v>16800</v>
      </c>
      <c r="X17" s="59">
        <f t="shared" si="11"/>
        <v>8400</v>
      </c>
      <c r="Y17" s="51">
        <v>0.1</v>
      </c>
      <c r="Z17" s="59">
        <f t="shared" si="12"/>
        <v>21</v>
      </c>
      <c r="AA17" s="59">
        <f t="shared" si="13"/>
        <v>0</v>
      </c>
      <c r="AB17" s="51">
        <v>0.2</v>
      </c>
      <c r="AC17" s="59">
        <f t="shared" si="14"/>
        <v>42</v>
      </c>
      <c r="AD17" s="59">
        <f t="shared" si="15"/>
        <v>8400</v>
      </c>
      <c r="AE17" s="63">
        <v>200</v>
      </c>
      <c r="AF17" s="63"/>
      <c r="AG17" s="46">
        <v>0</v>
      </c>
      <c r="AH17" s="63">
        <f t="shared" si="16"/>
        <v>200</v>
      </c>
    </row>
    <row r="18" ht="27" customHeight="1" spans="1:34">
      <c r="A18" s="47"/>
      <c r="B18" s="46"/>
      <c r="C18" s="55"/>
      <c r="D18" s="54"/>
      <c r="E18" s="54" t="s">
        <v>24</v>
      </c>
      <c r="F18" s="46">
        <v>4000</v>
      </c>
      <c r="G18" s="51">
        <v>0.03</v>
      </c>
      <c r="H18" s="46">
        <v>120</v>
      </c>
      <c r="I18" s="46">
        <f t="shared" si="0"/>
        <v>27600</v>
      </c>
      <c r="J18" s="46">
        <f t="shared" si="1"/>
        <v>22080</v>
      </c>
      <c r="K18" s="51">
        <v>0</v>
      </c>
      <c r="L18" s="60"/>
      <c r="M18" s="59"/>
      <c r="N18" s="51">
        <v>0.4</v>
      </c>
      <c r="O18" s="59">
        <f t="shared" si="4"/>
        <v>48</v>
      </c>
      <c r="P18" s="59">
        <f t="shared" si="5"/>
        <v>11040</v>
      </c>
      <c r="Q18" s="59">
        <f t="shared" si="6"/>
        <v>11040</v>
      </c>
      <c r="R18" s="51">
        <v>0.5</v>
      </c>
      <c r="S18" s="59">
        <f t="shared" si="7"/>
        <v>60</v>
      </c>
      <c r="T18" s="59">
        <f t="shared" si="8"/>
        <v>0</v>
      </c>
      <c r="U18" s="51">
        <v>0.4</v>
      </c>
      <c r="V18" s="59">
        <f t="shared" si="9"/>
        <v>48</v>
      </c>
      <c r="W18" s="59">
        <f t="shared" si="10"/>
        <v>11040</v>
      </c>
      <c r="X18" s="59">
        <f t="shared" si="11"/>
        <v>5520</v>
      </c>
      <c r="Y18" s="51">
        <v>0.1</v>
      </c>
      <c r="Z18" s="59">
        <f t="shared" si="12"/>
        <v>12</v>
      </c>
      <c r="AA18" s="59">
        <f t="shared" si="13"/>
        <v>0</v>
      </c>
      <c r="AB18" s="51">
        <v>0.2</v>
      </c>
      <c r="AC18" s="59">
        <f t="shared" si="14"/>
        <v>24</v>
      </c>
      <c r="AD18" s="59">
        <f t="shared" si="15"/>
        <v>5520</v>
      </c>
      <c r="AE18" s="63">
        <v>230</v>
      </c>
      <c r="AF18" s="63"/>
      <c r="AG18" s="46">
        <v>0</v>
      </c>
      <c r="AH18" s="63">
        <f t="shared" si="16"/>
        <v>230</v>
      </c>
    </row>
    <row r="19" ht="27" customHeight="1" spans="1:34">
      <c r="A19" s="48"/>
      <c r="B19" s="46"/>
      <c r="C19" s="56"/>
      <c r="D19" s="54" t="s">
        <v>76</v>
      </c>
      <c r="E19" s="54"/>
      <c r="F19" s="46">
        <v>3000</v>
      </c>
      <c r="G19" s="51">
        <v>0.04</v>
      </c>
      <c r="H19" s="46">
        <v>120</v>
      </c>
      <c r="I19" s="46">
        <f t="shared" si="0"/>
        <v>51600</v>
      </c>
      <c r="J19" s="46">
        <f t="shared" si="1"/>
        <v>41280</v>
      </c>
      <c r="K19" s="51">
        <v>0</v>
      </c>
      <c r="L19" s="60"/>
      <c r="M19" s="59"/>
      <c r="N19" s="51">
        <v>0.4</v>
      </c>
      <c r="O19" s="59">
        <f t="shared" si="4"/>
        <v>48</v>
      </c>
      <c r="P19" s="59">
        <f t="shared" si="5"/>
        <v>20640</v>
      </c>
      <c r="Q19" s="59">
        <f t="shared" si="6"/>
        <v>20640</v>
      </c>
      <c r="R19" s="51">
        <v>0.5</v>
      </c>
      <c r="S19" s="59">
        <f t="shared" si="7"/>
        <v>60</v>
      </c>
      <c r="T19" s="59">
        <f t="shared" si="8"/>
        <v>0</v>
      </c>
      <c r="U19" s="51">
        <v>0.4</v>
      </c>
      <c r="V19" s="59">
        <f t="shared" si="9"/>
        <v>48</v>
      </c>
      <c r="W19" s="59">
        <f t="shared" si="10"/>
        <v>20640</v>
      </c>
      <c r="X19" s="59">
        <f t="shared" si="11"/>
        <v>10320</v>
      </c>
      <c r="Y19" s="51">
        <v>0.1</v>
      </c>
      <c r="Z19" s="59">
        <f t="shared" si="12"/>
        <v>12</v>
      </c>
      <c r="AA19" s="59">
        <f t="shared" si="13"/>
        <v>0</v>
      </c>
      <c r="AB19" s="51">
        <v>0.2</v>
      </c>
      <c r="AC19" s="59">
        <f t="shared" si="14"/>
        <v>24</v>
      </c>
      <c r="AD19" s="59">
        <f t="shared" si="15"/>
        <v>10320</v>
      </c>
      <c r="AE19" s="63">
        <v>430</v>
      </c>
      <c r="AF19" s="63"/>
      <c r="AG19" s="46">
        <v>0</v>
      </c>
      <c r="AH19" s="63">
        <f t="shared" si="16"/>
        <v>430</v>
      </c>
    </row>
    <row r="20" ht="27" customHeight="1" spans="1:34">
      <c r="A20" s="46">
        <v>8</v>
      </c>
      <c r="B20" s="46"/>
      <c r="C20" s="46" t="s">
        <v>77</v>
      </c>
      <c r="D20" s="46"/>
      <c r="E20" s="46"/>
      <c r="F20" s="46">
        <v>3000</v>
      </c>
      <c r="G20" s="57">
        <v>0.045</v>
      </c>
      <c r="H20" s="46">
        <v>135</v>
      </c>
      <c r="I20" s="46">
        <f t="shared" si="0"/>
        <v>2700</v>
      </c>
      <c r="J20" s="46">
        <f t="shared" si="1"/>
        <v>2160</v>
      </c>
      <c r="K20" s="51">
        <v>0</v>
      </c>
      <c r="L20" s="60"/>
      <c r="M20" s="59"/>
      <c r="N20" s="51">
        <v>0.4</v>
      </c>
      <c r="O20" s="59">
        <f t="shared" si="4"/>
        <v>54</v>
      </c>
      <c r="P20" s="59">
        <f t="shared" si="5"/>
        <v>1080</v>
      </c>
      <c r="Q20" s="59">
        <f t="shared" si="6"/>
        <v>1080</v>
      </c>
      <c r="R20" s="51">
        <v>0.5</v>
      </c>
      <c r="S20" s="46">
        <f t="shared" si="7"/>
        <v>67.5</v>
      </c>
      <c r="T20" s="59">
        <f t="shared" si="8"/>
        <v>0</v>
      </c>
      <c r="U20" s="51">
        <v>0.4</v>
      </c>
      <c r="V20" s="59">
        <f t="shared" si="9"/>
        <v>54</v>
      </c>
      <c r="W20" s="59">
        <f t="shared" si="10"/>
        <v>1080</v>
      </c>
      <c r="X20" s="59">
        <f t="shared" si="11"/>
        <v>540</v>
      </c>
      <c r="Y20" s="51">
        <v>0.1</v>
      </c>
      <c r="Z20" s="46">
        <f t="shared" si="12"/>
        <v>13.5</v>
      </c>
      <c r="AA20" s="59">
        <f t="shared" si="13"/>
        <v>0</v>
      </c>
      <c r="AB20" s="51">
        <v>0.2</v>
      </c>
      <c r="AC20" s="59">
        <f t="shared" si="14"/>
        <v>27</v>
      </c>
      <c r="AD20" s="59">
        <f t="shared" si="15"/>
        <v>540</v>
      </c>
      <c r="AE20" s="63">
        <v>20</v>
      </c>
      <c r="AF20" s="63"/>
      <c r="AG20" s="46">
        <v>0</v>
      </c>
      <c r="AH20" s="63">
        <f t="shared" si="16"/>
        <v>20</v>
      </c>
    </row>
    <row r="21" ht="27" customHeight="1" spans="1:34">
      <c r="A21" s="46">
        <v>9</v>
      </c>
      <c r="B21" s="46"/>
      <c r="C21" s="46" t="s">
        <v>78</v>
      </c>
      <c r="D21" s="46"/>
      <c r="E21" s="46"/>
      <c r="F21" s="46">
        <v>7000</v>
      </c>
      <c r="G21" s="51">
        <v>0.04</v>
      </c>
      <c r="H21" s="46">
        <v>280</v>
      </c>
      <c r="I21" s="46">
        <f t="shared" si="0"/>
        <v>350000</v>
      </c>
      <c r="J21" s="46">
        <f t="shared" si="1"/>
        <v>284200</v>
      </c>
      <c r="K21" s="51">
        <v>0</v>
      </c>
      <c r="L21" s="60"/>
      <c r="M21" s="59"/>
      <c r="N21" s="51">
        <v>0.4</v>
      </c>
      <c r="O21" s="59">
        <f t="shared" si="4"/>
        <v>112</v>
      </c>
      <c r="P21" s="59">
        <f t="shared" si="5"/>
        <v>140000</v>
      </c>
      <c r="Q21" s="59">
        <f t="shared" si="6"/>
        <v>144200</v>
      </c>
      <c r="R21" s="51">
        <v>0.5</v>
      </c>
      <c r="S21" s="59">
        <f t="shared" si="7"/>
        <v>140</v>
      </c>
      <c r="T21" s="59">
        <f t="shared" si="8"/>
        <v>21000</v>
      </c>
      <c r="U21" s="51">
        <v>0.4</v>
      </c>
      <c r="V21" s="59">
        <f t="shared" si="9"/>
        <v>112</v>
      </c>
      <c r="W21" s="59">
        <f t="shared" si="10"/>
        <v>123200</v>
      </c>
      <c r="X21" s="59">
        <f t="shared" si="11"/>
        <v>65800</v>
      </c>
      <c r="Y21" s="51">
        <v>0.1</v>
      </c>
      <c r="Z21" s="59">
        <f t="shared" si="12"/>
        <v>28</v>
      </c>
      <c r="AA21" s="59">
        <f t="shared" si="13"/>
        <v>4200</v>
      </c>
      <c r="AB21" s="51">
        <v>0.2</v>
      </c>
      <c r="AC21" s="59">
        <f t="shared" si="14"/>
        <v>56</v>
      </c>
      <c r="AD21" s="59">
        <f t="shared" si="15"/>
        <v>61600</v>
      </c>
      <c r="AE21" s="63">
        <v>1250</v>
      </c>
      <c r="AF21" s="63"/>
      <c r="AG21" s="46">
        <v>150</v>
      </c>
      <c r="AH21" s="63">
        <f t="shared" si="16"/>
        <v>1100</v>
      </c>
    </row>
    <row r="22" ht="27" customHeight="1" spans="1:34">
      <c r="A22" s="46">
        <v>10</v>
      </c>
      <c r="B22" s="46"/>
      <c r="C22" s="46" t="s">
        <v>79</v>
      </c>
      <c r="D22" s="46"/>
      <c r="E22" s="46"/>
      <c r="F22" s="46">
        <v>700</v>
      </c>
      <c r="G22" s="51">
        <v>0.04</v>
      </c>
      <c r="H22" s="46">
        <v>28</v>
      </c>
      <c r="I22" s="46">
        <f t="shared" si="0"/>
        <v>96908</v>
      </c>
      <c r="J22" s="46">
        <f t="shared" si="1"/>
        <v>78366.4</v>
      </c>
      <c r="K22" s="51">
        <v>0</v>
      </c>
      <c r="L22" s="60"/>
      <c r="M22" s="59"/>
      <c r="N22" s="51">
        <v>0.4</v>
      </c>
      <c r="O22" s="46">
        <f t="shared" si="4"/>
        <v>11.2</v>
      </c>
      <c r="P22" s="59">
        <f t="shared" si="5"/>
        <v>38763.2</v>
      </c>
      <c r="Q22" s="46">
        <f t="shared" si="6"/>
        <v>39603.2</v>
      </c>
      <c r="R22" s="51">
        <v>0.5</v>
      </c>
      <c r="S22" s="59">
        <f t="shared" si="7"/>
        <v>14</v>
      </c>
      <c r="T22" s="59">
        <f t="shared" si="8"/>
        <v>4200</v>
      </c>
      <c r="U22" s="51">
        <v>0.4</v>
      </c>
      <c r="V22" s="46">
        <f t="shared" si="9"/>
        <v>11.2</v>
      </c>
      <c r="W22" s="46">
        <f t="shared" si="10"/>
        <v>35403.2</v>
      </c>
      <c r="X22" s="61">
        <f t="shared" si="11"/>
        <v>18541.6</v>
      </c>
      <c r="Y22" s="51">
        <v>0.1</v>
      </c>
      <c r="Z22" s="46">
        <f t="shared" si="12"/>
        <v>2.8</v>
      </c>
      <c r="AA22" s="46">
        <f t="shared" si="13"/>
        <v>840</v>
      </c>
      <c r="AB22" s="51">
        <v>0.2</v>
      </c>
      <c r="AC22" s="46">
        <f t="shared" si="14"/>
        <v>5.6</v>
      </c>
      <c r="AD22" s="46">
        <f t="shared" si="15"/>
        <v>17701.6</v>
      </c>
      <c r="AE22" s="63">
        <v>3461</v>
      </c>
      <c r="AF22" s="63"/>
      <c r="AG22" s="46">
        <v>300</v>
      </c>
      <c r="AH22" s="63">
        <f t="shared" si="16"/>
        <v>3161</v>
      </c>
    </row>
    <row r="23" ht="27" customHeight="1" spans="1:34">
      <c r="A23" s="46">
        <v>11</v>
      </c>
      <c r="B23" s="46" t="s">
        <v>5</v>
      </c>
      <c r="C23" s="46" t="s">
        <v>80</v>
      </c>
      <c r="D23" s="46"/>
      <c r="E23" s="46"/>
      <c r="F23" s="46">
        <v>1000</v>
      </c>
      <c r="G23" s="57">
        <v>0.045</v>
      </c>
      <c r="H23" s="46">
        <v>45</v>
      </c>
      <c r="I23" s="46">
        <f t="shared" si="0"/>
        <v>10350</v>
      </c>
      <c r="J23" s="46">
        <f>Q23</f>
        <v>4140</v>
      </c>
      <c r="K23" s="51"/>
      <c r="L23" s="60"/>
      <c r="M23" s="59"/>
      <c r="N23" s="51"/>
      <c r="O23" s="46"/>
      <c r="P23" s="59"/>
      <c r="Q23" s="59">
        <f t="shared" si="6"/>
        <v>4140</v>
      </c>
      <c r="R23" s="51">
        <v>0.5</v>
      </c>
      <c r="S23" s="46">
        <f>R23*H23</f>
        <v>22.5</v>
      </c>
      <c r="T23" s="59">
        <f t="shared" si="8"/>
        <v>0</v>
      </c>
      <c r="U23" s="51">
        <v>0.4</v>
      </c>
      <c r="V23" s="59">
        <f>U23*H23</f>
        <v>18</v>
      </c>
      <c r="W23" s="59">
        <f t="shared" si="10"/>
        <v>4140</v>
      </c>
      <c r="X23" s="59">
        <f t="shared" si="11"/>
        <v>6210</v>
      </c>
      <c r="Y23" s="51">
        <v>0.5</v>
      </c>
      <c r="Z23" s="46">
        <f t="shared" si="12"/>
        <v>22.5</v>
      </c>
      <c r="AA23" s="59">
        <f t="shared" si="13"/>
        <v>0</v>
      </c>
      <c r="AB23" s="51">
        <v>0.6</v>
      </c>
      <c r="AC23" s="59">
        <f>AB23*H23</f>
        <v>27</v>
      </c>
      <c r="AD23" s="59">
        <f t="shared" si="15"/>
        <v>6210</v>
      </c>
      <c r="AE23" s="63">
        <v>230</v>
      </c>
      <c r="AF23" s="63"/>
      <c r="AG23" s="46">
        <v>0</v>
      </c>
      <c r="AH23" s="63">
        <f t="shared" si="16"/>
        <v>230</v>
      </c>
    </row>
    <row r="24" ht="27" customHeight="1" spans="1:34">
      <c r="A24" s="45">
        <v>12</v>
      </c>
      <c r="B24" s="45"/>
      <c r="C24" s="45" t="s">
        <v>81</v>
      </c>
      <c r="D24" s="45"/>
      <c r="E24" s="45"/>
      <c r="F24" s="46">
        <v>2500</v>
      </c>
      <c r="G24" s="51">
        <v>0.06</v>
      </c>
      <c r="H24" s="46">
        <v>150</v>
      </c>
      <c r="I24" s="46">
        <f t="shared" si="0"/>
        <v>150000</v>
      </c>
      <c r="J24" s="46">
        <f>Q24</f>
        <v>60000</v>
      </c>
      <c r="K24" s="51"/>
      <c r="L24" s="60"/>
      <c r="M24" s="59"/>
      <c r="N24" s="51"/>
      <c r="O24" s="46"/>
      <c r="P24" s="59"/>
      <c r="Q24" s="59">
        <f t="shared" si="6"/>
        <v>60000</v>
      </c>
      <c r="R24" s="51">
        <v>0.5</v>
      </c>
      <c r="S24" s="59">
        <f>R24*H24</f>
        <v>75</v>
      </c>
      <c r="T24" s="59">
        <f t="shared" si="8"/>
        <v>0</v>
      </c>
      <c r="U24" s="51">
        <v>0.4</v>
      </c>
      <c r="V24" s="59">
        <f>U24*H24</f>
        <v>60</v>
      </c>
      <c r="W24" s="59">
        <f t="shared" si="10"/>
        <v>60000</v>
      </c>
      <c r="X24" s="59">
        <f t="shared" si="11"/>
        <v>90000</v>
      </c>
      <c r="Y24" s="51">
        <v>0.5</v>
      </c>
      <c r="Z24" s="59">
        <f t="shared" si="12"/>
        <v>75</v>
      </c>
      <c r="AA24" s="59">
        <f t="shared" si="13"/>
        <v>0</v>
      </c>
      <c r="AB24" s="51">
        <v>0.6</v>
      </c>
      <c r="AC24" s="59">
        <f>AB24*H24</f>
        <v>90</v>
      </c>
      <c r="AD24" s="59">
        <f t="shared" si="15"/>
        <v>90000</v>
      </c>
      <c r="AE24" s="63">
        <v>1000</v>
      </c>
      <c r="AF24" s="63"/>
      <c r="AG24" s="46">
        <v>0</v>
      </c>
      <c r="AH24" s="63">
        <f t="shared" si="16"/>
        <v>1000</v>
      </c>
    </row>
    <row r="25" ht="27" customHeight="1" spans="1:34">
      <c r="A25" s="46" t="s">
        <v>82</v>
      </c>
      <c r="B25" s="46"/>
      <c r="C25" s="46"/>
      <c r="D25" s="46"/>
      <c r="E25" s="46"/>
      <c r="F25" s="46"/>
      <c r="G25" s="51"/>
      <c r="H25" s="46"/>
      <c r="I25" s="46">
        <f>SUM(I9:I24)</f>
        <v>6219498</v>
      </c>
      <c r="J25" s="46">
        <f>SUM(J9:J24)</f>
        <v>5327165.4</v>
      </c>
      <c r="K25" s="51"/>
      <c r="L25" s="60"/>
      <c r="M25" s="59">
        <f>SUM(M9:M22)</f>
        <v>2590003</v>
      </c>
      <c r="N25" s="51"/>
      <c r="O25" s="60"/>
      <c r="P25" s="59">
        <f>SUM(P9:P22)</f>
        <v>1878825.2</v>
      </c>
      <c r="Q25" s="46">
        <f>SUM(Q9:Q24)</f>
        <v>858337.2</v>
      </c>
      <c r="R25" s="51"/>
      <c r="S25" s="59"/>
      <c r="T25" s="59">
        <f t="shared" ref="T25:X25" si="17">SUM(T9:T24)</f>
        <v>37275</v>
      </c>
      <c r="U25" s="51"/>
      <c r="V25" s="60"/>
      <c r="W25" s="46">
        <f t="shared" si="17"/>
        <v>821062.2</v>
      </c>
      <c r="X25" s="61">
        <f t="shared" si="17"/>
        <v>892332.6</v>
      </c>
      <c r="Y25" s="51"/>
      <c r="Z25" s="60"/>
      <c r="AA25" s="46">
        <f>SUM(AA9:AA24)</f>
        <v>19665</v>
      </c>
      <c r="AB25" s="51"/>
      <c r="AC25" s="60"/>
      <c r="AD25" s="46">
        <f>SUM(AD9:AD24)</f>
        <v>872667.6</v>
      </c>
      <c r="AE25" s="64"/>
      <c r="AF25" s="60"/>
      <c r="AG25" s="60"/>
      <c r="AH25" s="60"/>
    </row>
  </sheetData>
  <mergeCells count="50">
    <mergeCell ref="A2:AH2"/>
    <mergeCell ref="K5:AD5"/>
    <mergeCell ref="AE5:AH5"/>
    <mergeCell ref="Q6:W6"/>
    <mergeCell ref="X6:AD6"/>
    <mergeCell ref="AF6:AG6"/>
    <mergeCell ref="R7:T7"/>
    <mergeCell ref="U7:W7"/>
    <mergeCell ref="Y7:AA7"/>
    <mergeCell ref="AB7:AD7"/>
    <mergeCell ref="D9:E9"/>
    <mergeCell ref="D10:E10"/>
    <mergeCell ref="C11:E11"/>
    <mergeCell ref="C12:E12"/>
    <mergeCell ref="C13:E13"/>
    <mergeCell ref="D14:E14"/>
    <mergeCell ref="D15:E15"/>
    <mergeCell ref="C16:E16"/>
    <mergeCell ref="D19:E19"/>
    <mergeCell ref="C20:E20"/>
    <mergeCell ref="C21:E21"/>
    <mergeCell ref="C22:E22"/>
    <mergeCell ref="C23:E23"/>
    <mergeCell ref="C24:E24"/>
    <mergeCell ref="A25:E25"/>
    <mergeCell ref="A5:A8"/>
    <mergeCell ref="A9:A10"/>
    <mergeCell ref="A14:A15"/>
    <mergeCell ref="A17:A19"/>
    <mergeCell ref="B9:B15"/>
    <mergeCell ref="B16:B22"/>
    <mergeCell ref="B23:B24"/>
    <mergeCell ref="C9:C10"/>
    <mergeCell ref="C14:C15"/>
    <mergeCell ref="C17:C19"/>
    <mergeCell ref="D17:D18"/>
    <mergeCell ref="F5:F8"/>
    <mergeCell ref="G5:G8"/>
    <mergeCell ref="H5:H8"/>
    <mergeCell ref="I5:I8"/>
    <mergeCell ref="J5:J8"/>
    <mergeCell ref="Q7:Q8"/>
    <mergeCell ref="X7:X8"/>
    <mergeCell ref="AE6:AE8"/>
    <mergeCell ref="AF7:AF8"/>
    <mergeCell ref="AG7:AG8"/>
    <mergeCell ref="AH6:AH8"/>
    <mergeCell ref="B5:E8"/>
    <mergeCell ref="K6:M7"/>
    <mergeCell ref="N6:P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5"/>
  <sheetViews>
    <sheetView topLeftCell="A5" workbookViewId="0">
      <selection activeCell="A2" sqref="$A1:$XFD1048576"/>
    </sheetView>
  </sheetViews>
  <sheetFormatPr defaultColWidth="9" defaultRowHeight="13.5"/>
  <cols>
    <col min="6" max="9" width="9" hidden="1" customWidth="1"/>
    <col min="18" max="30" width="9" hidden="1" customWidth="1"/>
  </cols>
  <sheetData>
    <row r="1" ht="15.75" spans="1:34">
      <c r="A1" s="42" t="s">
        <v>40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ht="24" spans="1:34">
      <c r="A2" s="44" t="s">
        <v>41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</row>
    <row r="3" spans="1:34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1:34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>
      <c r="A5" s="45" t="s">
        <v>1</v>
      </c>
      <c r="B5" s="46" t="s">
        <v>42</v>
      </c>
      <c r="C5" s="46"/>
      <c r="D5" s="46"/>
      <c r="E5" s="46"/>
      <c r="F5" s="45" t="s">
        <v>43</v>
      </c>
      <c r="G5" s="45" t="s">
        <v>44</v>
      </c>
      <c r="H5" s="45" t="s">
        <v>45</v>
      </c>
      <c r="I5" s="45" t="s">
        <v>46</v>
      </c>
      <c r="J5" s="46" t="s">
        <v>47</v>
      </c>
      <c r="K5" s="52" t="s">
        <v>48</v>
      </c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0"/>
      <c r="AE5" s="46" t="s">
        <v>49</v>
      </c>
      <c r="AF5" s="46"/>
      <c r="AG5" s="46"/>
      <c r="AH5" s="46"/>
    </row>
    <row r="6" ht="27" customHeight="1" spans="1:34">
      <c r="A6" s="47"/>
      <c r="B6" s="46"/>
      <c r="C6" s="46"/>
      <c r="D6" s="46"/>
      <c r="E6" s="46"/>
      <c r="F6" s="47"/>
      <c r="G6" s="47"/>
      <c r="H6" s="47"/>
      <c r="I6" s="47"/>
      <c r="J6" s="46"/>
      <c r="K6" s="50" t="s">
        <v>50</v>
      </c>
      <c r="L6" s="46"/>
      <c r="M6" s="46"/>
      <c r="N6" s="46" t="s">
        <v>51</v>
      </c>
      <c r="O6" s="46"/>
      <c r="P6" s="46"/>
      <c r="Q6" s="46" t="s">
        <v>52</v>
      </c>
      <c r="R6" s="46"/>
      <c r="S6" s="46"/>
      <c r="T6" s="46"/>
      <c r="U6" s="46"/>
      <c r="V6" s="46"/>
      <c r="W6" s="46"/>
      <c r="X6" s="46" t="s">
        <v>53</v>
      </c>
      <c r="Y6" s="46"/>
      <c r="Z6" s="46"/>
      <c r="AA6" s="46"/>
      <c r="AB6" s="46"/>
      <c r="AC6" s="46"/>
      <c r="AD6" s="46"/>
      <c r="AE6" s="45" t="s">
        <v>54</v>
      </c>
      <c r="AF6" s="54" t="s">
        <v>55</v>
      </c>
      <c r="AG6" s="54"/>
      <c r="AH6" s="53" t="s">
        <v>56</v>
      </c>
    </row>
    <row r="7" spans="1:34">
      <c r="A7" s="47"/>
      <c r="B7" s="46"/>
      <c r="C7" s="46"/>
      <c r="D7" s="46"/>
      <c r="E7" s="46"/>
      <c r="F7" s="47"/>
      <c r="G7" s="47"/>
      <c r="H7" s="47"/>
      <c r="I7" s="47"/>
      <c r="J7" s="46"/>
      <c r="K7" s="50"/>
      <c r="L7" s="46"/>
      <c r="M7" s="46"/>
      <c r="N7" s="46"/>
      <c r="O7" s="46"/>
      <c r="P7" s="46"/>
      <c r="Q7" s="45" t="s">
        <v>25</v>
      </c>
      <c r="R7" s="46" t="s">
        <v>57</v>
      </c>
      <c r="S7" s="46"/>
      <c r="T7" s="46"/>
      <c r="U7" s="46" t="s">
        <v>58</v>
      </c>
      <c r="V7" s="46"/>
      <c r="W7" s="46"/>
      <c r="X7" s="45" t="s">
        <v>25</v>
      </c>
      <c r="Y7" s="46" t="s">
        <v>57</v>
      </c>
      <c r="Z7" s="46"/>
      <c r="AA7" s="46"/>
      <c r="AB7" s="46" t="s">
        <v>58</v>
      </c>
      <c r="AC7" s="46"/>
      <c r="AD7" s="46"/>
      <c r="AE7" s="47"/>
      <c r="AF7" s="45" t="s">
        <v>59</v>
      </c>
      <c r="AG7" s="45" t="s">
        <v>60</v>
      </c>
      <c r="AH7" s="55"/>
    </row>
    <row r="8" spans="1:34">
      <c r="A8" s="48"/>
      <c r="B8" s="46"/>
      <c r="C8" s="46"/>
      <c r="D8" s="46"/>
      <c r="E8" s="46"/>
      <c r="F8" s="48"/>
      <c r="G8" s="48"/>
      <c r="H8" s="48"/>
      <c r="I8" s="48"/>
      <c r="J8" s="46"/>
      <c r="K8" s="58" t="s">
        <v>61</v>
      </c>
      <c r="L8" s="48" t="s">
        <v>62</v>
      </c>
      <c r="M8" s="48" t="s">
        <v>63</v>
      </c>
      <c r="N8" s="48" t="s">
        <v>61</v>
      </c>
      <c r="O8" s="48" t="s">
        <v>62</v>
      </c>
      <c r="P8" s="48" t="s">
        <v>63</v>
      </c>
      <c r="Q8" s="48"/>
      <c r="R8" s="48" t="s">
        <v>61</v>
      </c>
      <c r="S8" s="48" t="s">
        <v>62</v>
      </c>
      <c r="T8" s="48" t="s">
        <v>63</v>
      </c>
      <c r="U8" s="48" t="s">
        <v>61</v>
      </c>
      <c r="V8" s="48" t="s">
        <v>62</v>
      </c>
      <c r="W8" s="48" t="s">
        <v>63</v>
      </c>
      <c r="X8" s="48"/>
      <c r="Y8" s="48" t="s">
        <v>61</v>
      </c>
      <c r="Z8" s="48" t="s">
        <v>62</v>
      </c>
      <c r="AA8" s="48" t="s">
        <v>63</v>
      </c>
      <c r="AB8" s="48" t="s">
        <v>61</v>
      </c>
      <c r="AC8" s="48" t="s">
        <v>62</v>
      </c>
      <c r="AD8" s="48" t="s">
        <v>63</v>
      </c>
      <c r="AE8" s="48"/>
      <c r="AF8" s="48"/>
      <c r="AG8" s="48"/>
      <c r="AH8" s="56"/>
    </row>
    <row r="9" ht="27" customHeight="1" spans="1:34">
      <c r="A9" s="46">
        <v>1</v>
      </c>
      <c r="B9" s="47" t="s">
        <v>64</v>
      </c>
      <c r="C9" s="46" t="s">
        <v>65</v>
      </c>
      <c r="D9" s="49" t="s">
        <v>66</v>
      </c>
      <c r="E9" s="50"/>
      <c r="F9" s="46">
        <v>1000</v>
      </c>
      <c r="G9" s="51">
        <v>0.03</v>
      </c>
      <c r="H9" s="46">
        <v>30</v>
      </c>
      <c r="I9" s="46">
        <f t="shared" ref="I9:I24" si="0">J9+X9</f>
        <v>3300000</v>
      </c>
      <c r="J9" s="46">
        <f t="shared" ref="J9:J22" si="1">M9+P9+Q9</f>
        <v>2805000</v>
      </c>
      <c r="K9" s="51">
        <v>0.45</v>
      </c>
      <c r="L9" s="46">
        <f t="shared" ref="L9:L15" si="2">H9*K9</f>
        <v>13.5</v>
      </c>
      <c r="M9" s="59">
        <f t="shared" ref="M9:M15" si="3">L9*AE9</f>
        <v>1485000</v>
      </c>
      <c r="N9" s="51">
        <v>0.3</v>
      </c>
      <c r="O9" s="59">
        <f t="shared" ref="O9:O22" si="4">N9*H9</f>
        <v>9</v>
      </c>
      <c r="P9" s="59">
        <f t="shared" ref="P9:P22" si="5">O9*AE9</f>
        <v>990000</v>
      </c>
      <c r="Q9" s="59">
        <f t="shared" ref="Q9:Q24" si="6">T9+W9</f>
        <v>330000</v>
      </c>
      <c r="R9" s="51">
        <v>0.1</v>
      </c>
      <c r="S9" s="59">
        <f t="shared" ref="S9:S22" si="7">H9*R9</f>
        <v>3</v>
      </c>
      <c r="T9" s="59">
        <f t="shared" ref="T9:T24" si="8">S9*AG9</f>
        <v>14400</v>
      </c>
      <c r="U9" s="51">
        <v>0.1</v>
      </c>
      <c r="V9" s="59">
        <f t="shared" ref="V9:V22" si="9">H9*U9</f>
        <v>3</v>
      </c>
      <c r="W9" s="59">
        <f t="shared" ref="W9:W24" si="10">V9*AH9</f>
        <v>315600</v>
      </c>
      <c r="X9" s="59">
        <f t="shared" ref="X9:X24" si="11">AA9+AD9</f>
        <v>495000</v>
      </c>
      <c r="Y9" s="51">
        <v>0.15</v>
      </c>
      <c r="Z9" s="46">
        <f t="shared" ref="Z9:Z24" si="12">Y9*H9</f>
        <v>4.5</v>
      </c>
      <c r="AA9" s="59">
        <f t="shared" ref="AA9:AA24" si="13">Z9*AG9</f>
        <v>21600</v>
      </c>
      <c r="AB9" s="51">
        <v>0.15</v>
      </c>
      <c r="AC9" s="46">
        <f t="shared" ref="AC9:AC22" si="14">H9*AB9</f>
        <v>4.5</v>
      </c>
      <c r="AD9" s="59">
        <f t="shared" ref="AD9:AD24" si="15">AC9*AH9</f>
        <v>473400</v>
      </c>
      <c r="AE9" s="63">
        <v>110000</v>
      </c>
      <c r="AF9" s="63"/>
      <c r="AG9" s="63">
        <v>4800</v>
      </c>
      <c r="AH9" s="63">
        <f>AE9-AG9</f>
        <v>105200</v>
      </c>
    </row>
    <row r="10" ht="27" customHeight="1" spans="1:34">
      <c r="A10" s="46"/>
      <c r="B10" s="47"/>
      <c r="C10" s="46"/>
      <c r="D10" s="49" t="s">
        <v>67</v>
      </c>
      <c r="E10" s="50"/>
      <c r="F10" s="46">
        <v>600</v>
      </c>
      <c r="G10" s="51">
        <v>0.03</v>
      </c>
      <c r="H10" s="46">
        <v>18</v>
      </c>
      <c r="I10" s="46">
        <f t="shared" si="0"/>
        <v>64800</v>
      </c>
      <c r="J10" s="46">
        <f t="shared" si="1"/>
        <v>55080</v>
      </c>
      <c r="K10" s="51">
        <v>0.45</v>
      </c>
      <c r="L10" s="46">
        <f t="shared" si="2"/>
        <v>8.1</v>
      </c>
      <c r="M10" s="59">
        <f t="shared" si="3"/>
        <v>29160</v>
      </c>
      <c r="N10" s="51">
        <v>0.3</v>
      </c>
      <c r="O10" s="46">
        <f t="shared" si="4"/>
        <v>5.4</v>
      </c>
      <c r="P10" s="59">
        <f t="shared" si="5"/>
        <v>19440</v>
      </c>
      <c r="Q10" s="59">
        <f t="shared" si="6"/>
        <v>6480</v>
      </c>
      <c r="R10" s="51">
        <v>0.1</v>
      </c>
      <c r="S10" s="46">
        <f t="shared" si="7"/>
        <v>1.8</v>
      </c>
      <c r="T10" s="59">
        <f t="shared" si="8"/>
        <v>450</v>
      </c>
      <c r="U10" s="51">
        <v>0.1</v>
      </c>
      <c r="V10" s="46">
        <f t="shared" si="9"/>
        <v>1.8</v>
      </c>
      <c r="W10" s="59">
        <f t="shared" si="10"/>
        <v>6030</v>
      </c>
      <c r="X10" s="59">
        <f t="shared" si="11"/>
        <v>9720</v>
      </c>
      <c r="Y10" s="51">
        <v>0.15</v>
      </c>
      <c r="Z10" s="46">
        <f t="shared" si="12"/>
        <v>2.7</v>
      </c>
      <c r="AA10" s="59">
        <f t="shared" si="13"/>
        <v>675</v>
      </c>
      <c r="AB10" s="51">
        <v>0.15</v>
      </c>
      <c r="AC10" s="46">
        <f t="shared" si="14"/>
        <v>2.7</v>
      </c>
      <c r="AD10" s="59">
        <f t="shared" si="15"/>
        <v>9045</v>
      </c>
      <c r="AE10" s="63">
        <v>3600</v>
      </c>
      <c r="AF10" s="63"/>
      <c r="AG10" s="63">
        <v>250</v>
      </c>
      <c r="AH10" s="63">
        <f t="shared" ref="AH10:AH24" si="16">AE10-AG10</f>
        <v>3350</v>
      </c>
    </row>
    <row r="11" ht="27" customHeight="1" spans="1:34">
      <c r="A11" s="46">
        <v>2</v>
      </c>
      <c r="B11" s="47"/>
      <c r="C11" s="46" t="s">
        <v>68</v>
      </c>
      <c r="D11" s="46"/>
      <c r="E11" s="46"/>
      <c r="F11" s="46">
        <v>350</v>
      </c>
      <c r="G11" s="51">
        <v>0.04</v>
      </c>
      <c r="H11" s="46">
        <v>14</v>
      </c>
      <c r="I11" s="46">
        <f t="shared" si="0"/>
        <v>16800</v>
      </c>
      <c r="J11" s="46">
        <f t="shared" si="1"/>
        <v>14280</v>
      </c>
      <c r="K11" s="51">
        <v>0.45</v>
      </c>
      <c r="L11" s="46">
        <f t="shared" si="2"/>
        <v>6.3</v>
      </c>
      <c r="M11" s="59">
        <f t="shared" si="3"/>
        <v>7560</v>
      </c>
      <c r="N11" s="51">
        <v>0.3</v>
      </c>
      <c r="O11" s="46">
        <f t="shared" si="4"/>
        <v>4.2</v>
      </c>
      <c r="P11" s="59">
        <f t="shared" si="5"/>
        <v>5040</v>
      </c>
      <c r="Q11" s="59">
        <f t="shared" si="6"/>
        <v>1680</v>
      </c>
      <c r="R11" s="51">
        <v>0.1</v>
      </c>
      <c r="S11" s="46">
        <f t="shared" si="7"/>
        <v>1.4</v>
      </c>
      <c r="T11" s="59">
        <f t="shared" si="8"/>
        <v>0</v>
      </c>
      <c r="U11" s="51">
        <v>0.1</v>
      </c>
      <c r="V11" s="46">
        <f t="shared" si="9"/>
        <v>1.4</v>
      </c>
      <c r="W11" s="59">
        <f t="shared" si="10"/>
        <v>1680</v>
      </c>
      <c r="X11" s="59">
        <f t="shared" si="11"/>
        <v>2520</v>
      </c>
      <c r="Y11" s="51">
        <v>0.15</v>
      </c>
      <c r="Z11" s="46">
        <f t="shared" si="12"/>
        <v>2.1</v>
      </c>
      <c r="AA11" s="59">
        <f t="shared" si="13"/>
        <v>0</v>
      </c>
      <c r="AB11" s="51">
        <v>0.15</v>
      </c>
      <c r="AC11" s="46">
        <f t="shared" si="14"/>
        <v>2.1</v>
      </c>
      <c r="AD11" s="59">
        <f t="shared" si="15"/>
        <v>2520</v>
      </c>
      <c r="AE11" s="63">
        <v>1200</v>
      </c>
      <c r="AF11" s="63"/>
      <c r="AG11" s="63">
        <v>0</v>
      </c>
      <c r="AH11" s="63">
        <f t="shared" si="16"/>
        <v>1200</v>
      </c>
    </row>
    <row r="12" ht="27" customHeight="1" spans="1:34">
      <c r="A12" s="46">
        <v>3</v>
      </c>
      <c r="B12" s="47"/>
      <c r="C12" s="46" t="s">
        <v>69</v>
      </c>
      <c r="D12" s="46"/>
      <c r="E12" s="46"/>
      <c r="F12" s="46">
        <v>1500</v>
      </c>
      <c r="G12" s="51">
        <v>0.05</v>
      </c>
      <c r="H12" s="46">
        <v>75</v>
      </c>
      <c r="I12" s="46">
        <f t="shared" si="0"/>
        <v>82500</v>
      </c>
      <c r="J12" s="46">
        <f t="shared" si="1"/>
        <v>74250</v>
      </c>
      <c r="K12" s="51">
        <v>0.5</v>
      </c>
      <c r="L12" s="46">
        <f t="shared" si="2"/>
        <v>37.5</v>
      </c>
      <c r="M12" s="59">
        <f t="shared" si="3"/>
        <v>41250</v>
      </c>
      <c r="N12" s="51">
        <v>0.3</v>
      </c>
      <c r="O12" s="46">
        <f t="shared" si="4"/>
        <v>22.5</v>
      </c>
      <c r="P12" s="59">
        <f t="shared" si="5"/>
        <v>24750</v>
      </c>
      <c r="Q12" s="59">
        <f t="shared" si="6"/>
        <v>8250</v>
      </c>
      <c r="R12" s="51">
        <v>0.1</v>
      </c>
      <c r="S12" s="46">
        <f t="shared" si="7"/>
        <v>7.5</v>
      </c>
      <c r="T12" s="59">
        <f t="shared" si="8"/>
        <v>0</v>
      </c>
      <c r="U12" s="51">
        <v>0.1</v>
      </c>
      <c r="V12" s="46">
        <f t="shared" si="9"/>
        <v>7.5</v>
      </c>
      <c r="W12" s="59">
        <f t="shared" si="10"/>
        <v>8250</v>
      </c>
      <c r="X12" s="59">
        <f t="shared" si="11"/>
        <v>8250</v>
      </c>
      <c r="Y12" s="51">
        <v>0.1</v>
      </c>
      <c r="Z12" s="46">
        <f t="shared" si="12"/>
        <v>7.5</v>
      </c>
      <c r="AA12" s="59">
        <f t="shared" si="13"/>
        <v>0</v>
      </c>
      <c r="AB12" s="51">
        <v>0.1</v>
      </c>
      <c r="AC12" s="46">
        <f t="shared" si="14"/>
        <v>7.5</v>
      </c>
      <c r="AD12" s="59">
        <f t="shared" si="15"/>
        <v>8250</v>
      </c>
      <c r="AE12" s="63">
        <v>1100</v>
      </c>
      <c r="AF12" s="63"/>
      <c r="AG12" s="63">
        <v>0</v>
      </c>
      <c r="AH12" s="63">
        <f t="shared" si="16"/>
        <v>1100</v>
      </c>
    </row>
    <row r="13" ht="27" customHeight="1" spans="1:34">
      <c r="A13" s="46">
        <v>4</v>
      </c>
      <c r="B13" s="47"/>
      <c r="C13" s="46" t="s">
        <v>70</v>
      </c>
      <c r="D13" s="46"/>
      <c r="E13" s="46"/>
      <c r="F13" s="46">
        <v>1000</v>
      </c>
      <c r="G13" s="51">
        <v>0.05</v>
      </c>
      <c r="H13" s="46">
        <v>50</v>
      </c>
      <c r="I13" s="46">
        <f t="shared" si="0"/>
        <v>200000</v>
      </c>
      <c r="J13" s="46">
        <f t="shared" si="1"/>
        <v>180000</v>
      </c>
      <c r="K13" s="51">
        <v>0.5</v>
      </c>
      <c r="L13" s="59">
        <f t="shared" si="2"/>
        <v>25</v>
      </c>
      <c r="M13" s="59">
        <f t="shared" si="3"/>
        <v>100000</v>
      </c>
      <c r="N13" s="51">
        <v>0.3</v>
      </c>
      <c r="O13" s="59">
        <f t="shared" si="4"/>
        <v>15</v>
      </c>
      <c r="P13" s="59">
        <f t="shared" si="5"/>
        <v>60000</v>
      </c>
      <c r="Q13" s="59">
        <f t="shared" si="6"/>
        <v>20000</v>
      </c>
      <c r="R13" s="51">
        <v>0.1</v>
      </c>
      <c r="S13" s="59">
        <f t="shared" si="7"/>
        <v>5</v>
      </c>
      <c r="T13" s="59">
        <f t="shared" si="8"/>
        <v>0</v>
      </c>
      <c r="U13" s="51">
        <v>0.1</v>
      </c>
      <c r="V13" s="59">
        <f t="shared" si="9"/>
        <v>5</v>
      </c>
      <c r="W13" s="59">
        <f t="shared" si="10"/>
        <v>20000</v>
      </c>
      <c r="X13" s="59">
        <f t="shared" si="11"/>
        <v>20000</v>
      </c>
      <c r="Y13" s="51">
        <v>0.1</v>
      </c>
      <c r="Z13" s="59">
        <f t="shared" si="12"/>
        <v>5</v>
      </c>
      <c r="AA13" s="59">
        <f t="shared" si="13"/>
        <v>0</v>
      </c>
      <c r="AB13" s="51">
        <v>0.1</v>
      </c>
      <c r="AC13" s="59">
        <f t="shared" si="14"/>
        <v>5</v>
      </c>
      <c r="AD13" s="59">
        <f t="shared" si="15"/>
        <v>20000</v>
      </c>
      <c r="AE13" s="63">
        <v>4000</v>
      </c>
      <c r="AF13" s="63"/>
      <c r="AG13" s="63">
        <v>0</v>
      </c>
      <c r="AH13" s="63">
        <f t="shared" si="16"/>
        <v>4000</v>
      </c>
    </row>
    <row r="14" ht="27" customHeight="1" spans="1:34">
      <c r="A14" s="46">
        <v>5</v>
      </c>
      <c r="B14" s="47"/>
      <c r="C14" s="46" t="s">
        <v>9</v>
      </c>
      <c r="D14" s="46" t="s">
        <v>71</v>
      </c>
      <c r="E14" s="46"/>
      <c r="F14" s="46">
        <v>10000</v>
      </c>
      <c r="G14" s="51">
        <v>0.05</v>
      </c>
      <c r="H14" s="46">
        <v>500</v>
      </c>
      <c r="I14" s="46">
        <f t="shared" si="0"/>
        <v>2400000</v>
      </c>
      <c r="J14" s="46">
        <f t="shared" si="1"/>
        <v>2160000</v>
      </c>
      <c r="K14" s="51">
        <v>0.5</v>
      </c>
      <c r="L14" s="59">
        <f t="shared" si="2"/>
        <v>250</v>
      </c>
      <c r="M14" s="59">
        <f t="shared" si="3"/>
        <v>1200000</v>
      </c>
      <c r="N14" s="51">
        <v>0.3</v>
      </c>
      <c r="O14" s="59">
        <f t="shared" si="4"/>
        <v>150</v>
      </c>
      <c r="P14" s="59">
        <f t="shared" si="5"/>
        <v>720000</v>
      </c>
      <c r="Q14" s="59">
        <f t="shared" si="6"/>
        <v>240000</v>
      </c>
      <c r="R14" s="51">
        <v>0.1</v>
      </c>
      <c r="S14" s="59">
        <f t="shared" si="7"/>
        <v>50</v>
      </c>
      <c r="T14" s="59">
        <f t="shared" si="8"/>
        <v>0</v>
      </c>
      <c r="U14" s="51">
        <v>0.1</v>
      </c>
      <c r="V14" s="59">
        <f t="shared" si="9"/>
        <v>50</v>
      </c>
      <c r="W14" s="59">
        <f t="shared" si="10"/>
        <v>240000</v>
      </c>
      <c r="X14" s="59">
        <f t="shared" si="11"/>
        <v>240000</v>
      </c>
      <c r="Y14" s="51">
        <v>0.1</v>
      </c>
      <c r="Z14" s="59">
        <f t="shared" si="12"/>
        <v>50</v>
      </c>
      <c r="AA14" s="59">
        <f t="shared" si="13"/>
        <v>0</v>
      </c>
      <c r="AB14" s="51">
        <v>0.1</v>
      </c>
      <c r="AC14" s="59">
        <f t="shared" si="14"/>
        <v>50</v>
      </c>
      <c r="AD14" s="59">
        <f t="shared" si="15"/>
        <v>240000</v>
      </c>
      <c r="AE14" s="63">
        <v>4800</v>
      </c>
      <c r="AF14" s="46"/>
      <c r="AG14" s="46">
        <v>0</v>
      </c>
      <c r="AH14" s="63">
        <f t="shared" si="16"/>
        <v>4800</v>
      </c>
    </row>
    <row r="15" ht="27" customHeight="1" spans="1:34">
      <c r="A15" s="46"/>
      <c r="B15" s="48"/>
      <c r="C15" s="46"/>
      <c r="D15" s="46" t="s">
        <v>72</v>
      </c>
      <c r="E15" s="46"/>
      <c r="F15" s="46">
        <v>8000</v>
      </c>
      <c r="G15" s="51">
        <v>0.05</v>
      </c>
      <c r="H15" s="46">
        <v>400</v>
      </c>
      <c r="I15" s="46">
        <f t="shared" si="0"/>
        <v>800000</v>
      </c>
      <c r="J15" s="46">
        <f t="shared" si="1"/>
        <v>720000</v>
      </c>
      <c r="K15" s="51">
        <v>0.5</v>
      </c>
      <c r="L15" s="59">
        <f t="shared" si="2"/>
        <v>200</v>
      </c>
      <c r="M15" s="59">
        <f t="shared" si="3"/>
        <v>400000</v>
      </c>
      <c r="N15" s="51">
        <v>0.3</v>
      </c>
      <c r="O15" s="59">
        <f t="shared" si="4"/>
        <v>120</v>
      </c>
      <c r="P15" s="59">
        <f t="shared" si="5"/>
        <v>240000</v>
      </c>
      <c r="Q15" s="59">
        <f t="shared" si="6"/>
        <v>80000</v>
      </c>
      <c r="R15" s="51">
        <v>0.1</v>
      </c>
      <c r="S15" s="59">
        <f t="shared" si="7"/>
        <v>40</v>
      </c>
      <c r="T15" s="59">
        <f t="shared" si="8"/>
        <v>13000</v>
      </c>
      <c r="U15" s="51">
        <v>0.1</v>
      </c>
      <c r="V15" s="59">
        <f t="shared" si="9"/>
        <v>40</v>
      </c>
      <c r="W15" s="59">
        <f t="shared" si="10"/>
        <v>67000</v>
      </c>
      <c r="X15" s="59">
        <f t="shared" si="11"/>
        <v>80000</v>
      </c>
      <c r="Y15" s="51">
        <v>0.1</v>
      </c>
      <c r="Z15" s="59">
        <f t="shared" si="12"/>
        <v>40</v>
      </c>
      <c r="AA15" s="59">
        <f t="shared" si="13"/>
        <v>13000</v>
      </c>
      <c r="AB15" s="51">
        <v>0.1</v>
      </c>
      <c r="AC15" s="59">
        <f t="shared" si="14"/>
        <v>40</v>
      </c>
      <c r="AD15" s="59">
        <f t="shared" si="15"/>
        <v>67000</v>
      </c>
      <c r="AE15" s="63">
        <v>2000</v>
      </c>
      <c r="AF15" s="37"/>
      <c r="AG15" s="37">
        <v>325</v>
      </c>
      <c r="AH15" s="63">
        <f t="shared" si="16"/>
        <v>1675</v>
      </c>
    </row>
    <row r="16" ht="27" customHeight="1" spans="1:34">
      <c r="A16" s="46">
        <v>6</v>
      </c>
      <c r="B16" s="46" t="s">
        <v>73</v>
      </c>
      <c r="C16" s="49" t="s">
        <v>74</v>
      </c>
      <c r="D16" s="52"/>
      <c r="E16" s="50"/>
      <c r="F16" s="46">
        <v>2500</v>
      </c>
      <c r="G16" s="51">
        <v>0.04</v>
      </c>
      <c r="H16" s="46">
        <v>100</v>
      </c>
      <c r="I16" s="46">
        <f t="shared" si="0"/>
        <v>50000</v>
      </c>
      <c r="J16" s="46">
        <f t="shared" si="1"/>
        <v>40000</v>
      </c>
      <c r="K16" s="51">
        <v>0</v>
      </c>
      <c r="L16" s="60"/>
      <c r="M16" s="59"/>
      <c r="N16" s="51">
        <v>0.4</v>
      </c>
      <c r="O16" s="59">
        <f t="shared" si="4"/>
        <v>40</v>
      </c>
      <c r="P16" s="59">
        <f t="shared" si="5"/>
        <v>20000</v>
      </c>
      <c r="Q16" s="59">
        <f t="shared" si="6"/>
        <v>20000</v>
      </c>
      <c r="R16" s="51">
        <v>0.5</v>
      </c>
      <c r="S16" s="59">
        <f t="shared" si="7"/>
        <v>50</v>
      </c>
      <c r="T16" s="59">
        <f t="shared" si="8"/>
        <v>0</v>
      </c>
      <c r="U16" s="51">
        <v>0.4</v>
      </c>
      <c r="V16" s="59">
        <f t="shared" si="9"/>
        <v>40</v>
      </c>
      <c r="W16" s="59">
        <f t="shared" si="10"/>
        <v>20000</v>
      </c>
      <c r="X16" s="59">
        <f t="shared" si="11"/>
        <v>10000</v>
      </c>
      <c r="Y16" s="51">
        <v>0.1</v>
      </c>
      <c r="Z16" s="59">
        <f t="shared" si="12"/>
        <v>10</v>
      </c>
      <c r="AA16" s="59">
        <f t="shared" si="13"/>
        <v>0</v>
      </c>
      <c r="AB16" s="51">
        <v>0.2</v>
      </c>
      <c r="AC16" s="59">
        <f t="shared" si="14"/>
        <v>20</v>
      </c>
      <c r="AD16" s="59">
        <f t="shared" si="15"/>
        <v>10000</v>
      </c>
      <c r="AE16" s="63">
        <v>500</v>
      </c>
      <c r="AF16" s="63"/>
      <c r="AG16" s="63">
        <v>0</v>
      </c>
      <c r="AH16" s="63">
        <f t="shared" si="16"/>
        <v>500</v>
      </c>
    </row>
    <row r="17" ht="27" customHeight="1" spans="1:34">
      <c r="A17" s="45">
        <v>7</v>
      </c>
      <c r="B17" s="46"/>
      <c r="C17" s="53" t="s">
        <v>15</v>
      </c>
      <c r="D17" s="54" t="s">
        <v>75</v>
      </c>
      <c r="E17" s="54" t="s">
        <v>23</v>
      </c>
      <c r="F17" s="46">
        <v>7000</v>
      </c>
      <c r="G17" s="51">
        <v>0.03</v>
      </c>
      <c r="H17" s="46">
        <v>210</v>
      </c>
      <c r="I17" s="46">
        <f t="shared" si="0"/>
        <v>48300</v>
      </c>
      <c r="J17" s="46">
        <f t="shared" si="1"/>
        <v>38703</v>
      </c>
      <c r="K17" s="51">
        <v>0</v>
      </c>
      <c r="L17" s="60"/>
      <c r="M17" s="59"/>
      <c r="N17" s="51">
        <v>0.4</v>
      </c>
      <c r="O17" s="59">
        <f t="shared" si="4"/>
        <v>84</v>
      </c>
      <c r="P17" s="59">
        <f t="shared" si="5"/>
        <v>19320</v>
      </c>
      <c r="Q17" s="59">
        <f t="shared" si="6"/>
        <v>19383</v>
      </c>
      <c r="R17" s="51">
        <v>0.5</v>
      </c>
      <c r="S17" s="59">
        <f t="shared" si="7"/>
        <v>105</v>
      </c>
      <c r="T17" s="59">
        <f t="shared" si="8"/>
        <v>315</v>
      </c>
      <c r="U17" s="51">
        <v>0.4</v>
      </c>
      <c r="V17" s="59">
        <f t="shared" si="9"/>
        <v>84</v>
      </c>
      <c r="W17" s="59">
        <f t="shared" si="10"/>
        <v>19068</v>
      </c>
      <c r="X17" s="59">
        <f t="shared" si="11"/>
        <v>9597</v>
      </c>
      <c r="Y17" s="51">
        <v>0.1</v>
      </c>
      <c r="Z17" s="59">
        <f t="shared" si="12"/>
        <v>21</v>
      </c>
      <c r="AA17" s="59">
        <f t="shared" si="13"/>
        <v>63</v>
      </c>
      <c r="AB17" s="51">
        <v>0.2</v>
      </c>
      <c r="AC17" s="59">
        <f t="shared" si="14"/>
        <v>42</v>
      </c>
      <c r="AD17" s="59">
        <f t="shared" si="15"/>
        <v>9534</v>
      </c>
      <c r="AE17" s="63">
        <v>230</v>
      </c>
      <c r="AF17" s="63"/>
      <c r="AG17" s="63">
        <v>3</v>
      </c>
      <c r="AH17" s="63">
        <f t="shared" si="16"/>
        <v>227</v>
      </c>
    </row>
    <row r="18" ht="27" customHeight="1" spans="1:34">
      <c r="A18" s="47"/>
      <c r="B18" s="46"/>
      <c r="C18" s="55"/>
      <c r="D18" s="54"/>
      <c r="E18" s="54" t="s">
        <v>24</v>
      </c>
      <c r="F18" s="46">
        <v>4000</v>
      </c>
      <c r="G18" s="51">
        <v>0.03</v>
      </c>
      <c r="H18" s="46">
        <v>120</v>
      </c>
      <c r="I18" s="46">
        <f t="shared" si="0"/>
        <v>66000</v>
      </c>
      <c r="J18" s="46">
        <f t="shared" si="1"/>
        <v>52800</v>
      </c>
      <c r="K18" s="51">
        <v>0</v>
      </c>
      <c r="L18" s="60"/>
      <c r="M18" s="59"/>
      <c r="N18" s="51">
        <v>0.4</v>
      </c>
      <c r="O18" s="59">
        <f t="shared" si="4"/>
        <v>48</v>
      </c>
      <c r="P18" s="59">
        <f t="shared" si="5"/>
        <v>26400</v>
      </c>
      <c r="Q18" s="59">
        <f t="shared" si="6"/>
        <v>26400</v>
      </c>
      <c r="R18" s="51">
        <v>0.5</v>
      </c>
      <c r="S18" s="59">
        <f t="shared" si="7"/>
        <v>60</v>
      </c>
      <c r="T18" s="59">
        <f t="shared" si="8"/>
        <v>0</v>
      </c>
      <c r="U18" s="51">
        <v>0.4</v>
      </c>
      <c r="V18" s="59">
        <f t="shared" si="9"/>
        <v>48</v>
      </c>
      <c r="W18" s="59">
        <f t="shared" si="10"/>
        <v>26400</v>
      </c>
      <c r="X18" s="59">
        <f t="shared" si="11"/>
        <v>13200</v>
      </c>
      <c r="Y18" s="51">
        <v>0.1</v>
      </c>
      <c r="Z18" s="59">
        <f t="shared" si="12"/>
        <v>12</v>
      </c>
      <c r="AA18" s="59">
        <f t="shared" si="13"/>
        <v>0</v>
      </c>
      <c r="AB18" s="51">
        <v>0.2</v>
      </c>
      <c r="AC18" s="59">
        <f t="shared" si="14"/>
        <v>24</v>
      </c>
      <c r="AD18" s="59">
        <f t="shared" si="15"/>
        <v>13200</v>
      </c>
      <c r="AE18" s="63">
        <v>550</v>
      </c>
      <c r="AF18" s="63"/>
      <c r="AG18" s="63">
        <v>0</v>
      </c>
      <c r="AH18" s="63">
        <f t="shared" si="16"/>
        <v>550</v>
      </c>
    </row>
    <row r="19" ht="27" customHeight="1" spans="1:34">
      <c r="A19" s="48"/>
      <c r="B19" s="46"/>
      <c r="C19" s="56"/>
      <c r="D19" s="54" t="s">
        <v>76</v>
      </c>
      <c r="E19" s="54"/>
      <c r="F19" s="46">
        <v>3000</v>
      </c>
      <c r="G19" s="51">
        <v>0.04</v>
      </c>
      <c r="H19" s="46">
        <v>120</v>
      </c>
      <c r="I19" s="46">
        <f t="shared" si="0"/>
        <v>93600</v>
      </c>
      <c r="J19" s="46">
        <f t="shared" si="1"/>
        <v>74880</v>
      </c>
      <c r="K19" s="51">
        <v>0</v>
      </c>
      <c r="L19" s="60"/>
      <c r="M19" s="59"/>
      <c r="N19" s="51">
        <v>0.4</v>
      </c>
      <c r="O19" s="59">
        <f t="shared" si="4"/>
        <v>48</v>
      </c>
      <c r="P19" s="59">
        <f t="shared" si="5"/>
        <v>37440</v>
      </c>
      <c r="Q19" s="59">
        <f t="shared" si="6"/>
        <v>37440</v>
      </c>
      <c r="R19" s="51">
        <v>0.5</v>
      </c>
      <c r="S19" s="59">
        <f t="shared" si="7"/>
        <v>60</v>
      </c>
      <c r="T19" s="59">
        <f t="shared" si="8"/>
        <v>0</v>
      </c>
      <c r="U19" s="51">
        <v>0.4</v>
      </c>
      <c r="V19" s="59">
        <f t="shared" si="9"/>
        <v>48</v>
      </c>
      <c r="W19" s="59">
        <f t="shared" si="10"/>
        <v>37440</v>
      </c>
      <c r="X19" s="59">
        <f t="shared" si="11"/>
        <v>18720</v>
      </c>
      <c r="Y19" s="51">
        <v>0.1</v>
      </c>
      <c r="Z19" s="59">
        <f t="shared" si="12"/>
        <v>12</v>
      </c>
      <c r="AA19" s="59">
        <f t="shared" si="13"/>
        <v>0</v>
      </c>
      <c r="AB19" s="51">
        <v>0.2</v>
      </c>
      <c r="AC19" s="59">
        <f t="shared" si="14"/>
        <v>24</v>
      </c>
      <c r="AD19" s="59">
        <f t="shared" si="15"/>
        <v>18720</v>
      </c>
      <c r="AE19" s="63">
        <v>780</v>
      </c>
      <c r="AF19" s="63"/>
      <c r="AG19" s="63">
        <v>0</v>
      </c>
      <c r="AH19" s="63">
        <f t="shared" si="16"/>
        <v>780</v>
      </c>
    </row>
    <row r="20" ht="27" customHeight="1" spans="1:34">
      <c r="A20" s="46">
        <v>8</v>
      </c>
      <c r="B20" s="46"/>
      <c r="C20" s="46" t="s">
        <v>77</v>
      </c>
      <c r="D20" s="46"/>
      <c r="E20" s="46"/>
      <c r="F20" s="46">
        <v>3000</v>
      </c>
      <c r="G20" s="57">
        <v>0.045</v>
      </c>
      <c r="H20" s="46">
        <v>135</v>
      </c>
      <c r="I20" s="46">
        <f t="shared" si="0"/>
        <v>39150</v>
      </c>
      <c r="J20" s="46">
        <f t="shared" si="1"/>
        <v>31320</v>
      </c>
      <c r="K20" s="51">
        <v>0</v>
      </c>
      <c r="L20" s="60"/>
      <c r="M20" s="59"/>
      <c r="N20" s="51">
        <v>0.4</v>
      </c>
      <c r="O20" s="59">
        <f t="shared" si="4"/>
        <v>54</v>
      </c>
      <c r="P20" s="59">
        <f t="shared" si="5"/>
        <v>15660</v>
      </c>
      <c r="Q20" s="59">
        <f t="shared" si="6"/>
        <v>15660</v>
      </c>
      <c r="R20" s="51">
        <v>0.5</v>
      </c>
      <c r="S20" s="46">
        <f t="shared" si="7"/>
        <v>67.5</v>
      </c>
      <c r="T20" s="59">
        <f t="shared" si="8"/>
        <v>0</v>
      </c>
      <c r="U20" s="51">
        <v>0.4</v>
      </c>
      <c r="V20" s="59">
        <f t="shared" si="9"/>
        <v>54</v>
      </c>
      <c r="W20" s="59">
        <f t="shared" si="10"/>
        <v>15660</v>
      </c>
      <c r="X20" s="59">
        <f t="shared" si="11"/>
        <v>7830</v>
      </c>
      <c r="Y20" s="51">
        <v>0.1</v>
      </c>
      <c r="Z20" s="46">
        <f t="shared" si="12"/>
        <v>13.5</v>
      </c>
      <c r="AA20" s="59">
        <f t="shared" si="13"/>
        <v>0</v>
      </c>
      <c r="AB20" s="51">
        <v>0.2</v>
      </c>
      <c r="AC20" s="59">
        <f t="shared" si="14"/>
        <v>27</v>
      </c>
      <c r="AD20" s="59">
        <f t="shared" si="15"/>
        <v>7830</v>
      </c>
      <c r="AE20" s="63">
        <v>290</v>
      </c>
      <c r="AF20" s="63"/>
      <c r="AG20" s="63">
        <v>0</v>
      </c>
      <c r="AH20" s="63">
        <f t="shared" si="16"/>
        <v>290</v>
      </c>
    </row>
    <row r="21" ht="27" customHeight="1" spans="1:34">
      <c r="A21" s="46">
        <v>9</v>
      </c>
      <c r="B21" s="46"/>
      <c r="C21" s="46" t="s">
        <v>78</v>
      </c>
      <c r="D21" s="46"/>
      <c r="E21" s="46"/>
      <c r="F21" s="46">
        <v>7000</v>
      </c>
      <c r="G21" s="51">
        <v>0.04</v>
      </c>
      <c r="H21" s="46">
        <v>280</v>
      </c>
      <c r="I21" s="46">
        <f t="shared" si="0"/>
        <v>378000</v>
      </c>
      <c r="J21" s="46">
        <f t="shared" si="1"/>
        <v>308000</v>
      </c>
      <c r="K21" s="51">
        <v>0</v>
      </c>
      <c r="L21" s="60"/>
      <c r="M21" s="59"/>
      <c r="N21" s="51">
        <v>0.4</v>
      </c>
      <c r="O21" s="59">
        <f t="shared" si="4"/>
        <v>112</v>
      </c>
      <c r="P21" s="59">
        <f t="shared" si="5"/>
        <v>151200</v>
      </c>
      <c r="Q21" s="59">
        <f t="shared" si="6"/>
        <v>156800</v>
      </c>
      <c r="R21" s="51">
        <v>0.5</v>
      </c>
      <c r="S21" s="59">
        <f t="shared" si="7"/>
        <v>140</v>
      </c>
      <c r="T21" s="59">
        <f t="shared" si="8"/>
        <v>28000</v>
      </c>
      <c r="U21" s="51">
        <v>0.4</v>
      </c>
      <c r="V21" s="59">
        <f t="shared" si="9"/>
        <v>112</v>
      </c>
      <c r="W21" s="59">
        <f t="shared" si="10"/>
        <v>128800</v>
      </c>
      <c r="X21" s="59">
        <f t="shared" si="11"/>
        <v>70000</v>
      </c>
      <c r="Y21" s="51">
        <v>0.1</v>
      </c>
      <c r="Z21" s="59">
        <f t="shared" si="12"/>
        <v>28</v>
      </c>
      <c r="AA21" s="59">
        <f t="shared" si="13"/>
        <v>5600</v>
      </c>
      <c r="AB21" s="51">
        <v>0.2</v>
      </c>
      <c r="AC21" s="59">
        <f t="shared" si="14"/>
        <v>56</v>
      </c>
      <c r="AD21" s="59">
        <f t="shared" si="15"/>
        <v>64400</v>
      </c>
      <c r="AE21" s="63">
        <v>1350</v>
      </c>
      <c r="AF21" s="63"/>
      <c r="AG21" s="63">
        <v>200</v>
      </c>
      <c r="AH21" s="63">
        <f t="shared" si="16"/>
        <v>1150</v>
      </c>
    </row>
    <row r="22" ht="27" customHeight="1" spans="1:34">
      <c r="A22" s="46">
        <v>10</v>
      </c>
      <c r="B22" s="46"/>
      <c r="C22" s="46" t="s">
        <v>79</v>
      </c>
      <c r="D22" s="46"/>
      <c r="E22" s="46"/>
      <c r="F22" s="46">
        <v>700</v>
      </c>
      <c r="G22" s="51">
        <v>0.04</v>
      </c>
      <c r="H22" s="46">
        <v>28</v>
      </c>
      <c r="I22" s="46">
        <f t="shared" si="0"/>
        <v>103600</v>
      </c>
      <c r="J22" s="46">
        <f t="shared" si="1"/>
        <v>91310.8</v>
      </c>
      <c r="K22" s="51">
        <v>0</v>
      </c>
      <c r="L22" s="60"/>
      <c r="M22" s="59"/>
      <c r="N22" s="51">
        <v>0.4</v>
      </c>
      <c r="O22" s="46">
        <f t="shared" si="4"/>
        <v>11.2</v>
      </c>
      <c r="P22" s="59">
        <f t="shared" si="5"/>
        <v>41440</v>
      </c>
      <c r="Q22" s="46">
        <f t="shared" si="6"/>
        <v>49870.8</v>
      </c>
      <c r="R22" s="51">
        <v>0.5</v>
      </c>
      <c r="S22" s="59">
        <f t="shared" si="7"/>
        <v>14</v>
      </c>
      <c r="T22" s="59">
        <f t="shared" si="8"/>
        <v>42154</v>
      </c>
      <c r="U22" s="51">
        <v>0.4</v>
      </c>
      <c r="V22" s="46">
        <f t="shared" si="9"/>
        <v>11.2</v>
      </c>
      <c r="W22" s="46">
        <f t="shared" si="10"/>
        <v>7716.8</v>
      </c>
      <c r="X22" s="61">
        <f t="shared" si="11"/>
        <v>12289.2</v>
      </c>
      <c r="Y22" s="51">
        <v>0.1</v>
      </c>
      <c r="Z22" s="46">
        <f t="shared" si="12"/>
        <v>2.8</v>
      </c>
      <c r="AA22" s="46">
        <f t="shared" si="13"/>
        <v>8430.8</v>
      </c>
      <c r="AB22" s="51">
        <v>0.2</v>
      </c>
      <c r="AC22" s="46">
        <f t="shared" si="14"/>
        <v>5.6</v>
      </c>
      <c r="AD22" s="46">
        <f t="shared" si="15"/>
        <v>3858.4</v>
      </c>
      <c r="AE22" s="63">
        <v>3700</v>
      </c>
      <c r="AF22" s="63"/>
      <c r="AG22" s="63">
        <v>3011</v>
      </c>
      <c r="AH22" s="63">
        <f t="shared" si="16"/>
        <v>689</v>
      </c>
    </row>
    <row r="23" ht="27" customHeight="1" spans="1:34">
      <c r="A23" s="46">
        <v>11</v>
      </c>
      <c r="B23" s="46" t="s">
        <v>5</v>
      </c>
      <c r="C23" s="46" t="s">
        <v>80</v>
      </c>
      <c r="D23" s="46"/>
      <c r="E23" s="46"/>
      <c r="F23" s="46">
        <v>1000</v>
      </c>
      <c r="G23" s="57">
        <v>0.045</v>
      </c>
      <c r="H23" s="46">
        <v>45</v>
      </c>
      <c r="I23" s="46">
        <f t="shared" si="0"/>
        <v>13500</v>
      </c>
      <c r="J23" s="46">
        <f>Q23</f>
        <v>5400</v>
      </c>
      <c r="K23" s="51"/>
      <c r="L23" s="60"/>
      <c r="M23" s="59"/>
      <c r="N23" s="51"/>
      <c r="O23" s="46"/>
      <c r="P23" s="59"/>
      <c r="Q23" s="59">
        <f t="shared" si="6"/>
        <v>5400</v>
      </c>
      <c r="R23" s="51">
        <v>0.5</v>
      </c>
      <c r="S23" s="46">
        <f>R23*H23</f>
        <v>22.5</v>
      </c>
      <c r="T23" s="59">
        <f t="shared" si="8"/>
        <v>0</v>
      </c>
      <c r="U23" s="51">
        <v>0.4</v>
      </c>
      <c r="V23" s="59">
        <f>U23*H23</f>
        <v>18</v>
      </c>
      <c r="W23" s="59">
        <f t="shared" si="10"/>
        <v>5400</v>
      </c>
      <c r="X23" s="59">
        <f t="shared" si="11"/>
        <v>8100</v>
      </c>
      <c r="Y23" s="51">
        <v>0.5</v>
      </c>
      <c r="Z23" s="46">
        <f t="shared" si="12"/>
        <v>22.5</v>
      </c>
      <c r="AA23" s="59">
        <f t="shared" si="13"/>
        <v>0</v>
      </c>
      <c r="AB23" s="51">
        <v>0.6</v>
      </c>
      <c r="AC23" s="59">
        <f>AB23*H23</f>
        <v>27</v>
      </c>
      <c r="AD23" s="59">
        <f t="shared" si="15"/>
        <v>8100</v>
      </c>
      <c r="AE23" s="63">
        <v>300</v>
      </c>
      <c r="AF23" s="63"/>
      <c r="AG23" s="63">
        <v>0</v>
      </c>
      <c r="AH23" s="63">
        <f t="shared" si="16"/>
        <v>300</v>
      </c>
    </row>
    <row r="24" ht="27" customHeight="1" spans="1:34">
      <c r="A24" s="45">
        <v>12</v>
      </c>
      <c r="B24" s="45"/>
      <c r="C24" s="45" t="s">
        <v>81</v>
      </c>
      <c r="D24" s="45"/>
      <c r="E24" s="45"/>
      <c r="F24" s="46">
        <v>2500</v>
      </c>
      <c r="G24" s="51">
        <v>0.06</v>
      </c>
      <c r="H24" s="46">
        <v>150</v>
      </c>
      <c r="I24" s="46">
        <f t="shared" si="0"/>
        <v>150000</v>
      </c>
      <c r="J24" s="46">
        <f>Q24</f>
        <v>60120</v>
      </c>
      <c r="K24" s="51"/>
      <c r="L24" s="60"/>
      <c r="M24" s="59"/>
      <c r="N24" s="51"/>
      <c r="O24" s="46"/>
      <c r="P24" s="59"/>
      <c r="Q24" s="59">
        <f t="shared" si="6"/>
        <v>60120</v>
      </c>
      <c r="R24" s="51">
        <v>0.5</v>
      </c>
      <c r="S24" s="59">
        <f>R24*H24</f>
        <v>75</v>
      </c>
      <c r="T24" s="59">
        <f t="shared" si="8"/>
        <v>600</v>
      </c>
      <c r="U24" s="51">
        <v>0.4</v>
      </c>
      <c r="V24" s="59">
        <f>U24*H24</f>
        <v>60</v>
      </c>
      <c r="W24" s="59">
        <f t="shared" si="10"/>
        <v>59520</v>
      </c>
      <c r="X24" s="59">
        <f t="shared" si="11"/>
        <v>89880</v>
      </c>
      <c r="Y24" s="51">
        <v>0.5</v>
      </c>
      <c r="Z24" s="59">
        <f t="shared" si="12"/>
        <v>75</v>
      </c>
      <c r="AA24" s="59">
        <f t="shared" si="13"/>
        <v>600</v>
      </c>
      <c r="AB24" s="51">
        <v>0.6</v>
      </c>
      <c r="AC24" s="59">
        <f>AB24*H24</f>
        <v>90</v>
      </c>
      <c r="AD24" s="59">
        <f t="shared" si="15"/>
        <v>89280</v>
      </c>
      <c r="AE24" s="63">
        <v>1000</v>
      </c>
      <c r="AF24" s="63"/>
      <c r="AG24" s="63">
        <v>8</v>
      </c>
      <c r="AH24" s="63">
        <f t="shared" si="16"/>
        <v>992</v>
      </c>
    </row>
    <row r="25" ht="27" customHeight="1" spans="1:34">
      <c r="A25" s="46" t="s">
        <v>82</v>
      </c>
      <c r="B25" s="46"/>
      <c r="C25" s="46"/>
      <c r="D25" s="46"/>
      <c r="E25" s="46"/>
      <c r="F25" s="46"/>
      <c r="G25" s="51"/>
      <c r="H25" s="46"/>
      <c r="I25" s="46">
        <f>SUM(I9:I24)</f>
        <v>7806250</v>
      </c>
      <c r="J25" s="46">
        <f>SUM(J9:J24)</f>
        <v>6711143.8</v>
      </c>
      <c r="K25" s="51"/>
      <c r="L25" s="60"/>
      <c r="M25" s="59">
        <f>SUM(M9:M22)</f>
        <v>3262970</v>
      </c>
      <c r="N25" s="51"/>
      <c r="O25" s="60"/>
      <c r="P25" s="59">
        <f>SUM(P9:P22)</f>
        <v>2370690</v>
      </c>
      <c r="Q25" s="46">
        <f>SUM(Q9:Q24)</f>
        <v>1077483.8</v>
      </c>
      <c r="R25" s="51"/>
      <c r="S25" s="59"/>
      <c r="T25" s="59">
        <f t="shared" ref="T25:X25" si="17">SUM(T9:T24)</f>
        <v>98919</v>
      </c>
      <c r="U25" s="51"/>
      <c r="V25" s="60"/>
      <c r="W25" s="46">
        <f t="shared" si="17"/>
        <v>978564.8</v>
      </c>
      <c r="X25" s="61">
        <f t="shared" si="17"/>
        <v>1095106.2</v>
      </c>
      <c r="Y25" s="51"/>
      <c r="Z25" s="60"/>
      <c r="AA25" s="46">
        <f>SUM(AA9:AA24)</f>
        <v>49968.8</v>
      </c>
      <c r="AB25" s="51"/>
      <c r="AC25" s="60"/>
      <c r="AD25" s="46">
        <f>SUM(AD9:AD24)</f>
        <v>1045137.4</v>
      </c>
      <c r="AE25" s="64"/>
      <c r="AF25" s="60"/>
      <c r="AG25" s="60"/>
      <c r="AH25" s="60"/>
    </row>
  </sheetData>
  <mergeCells count="50">
    <mergeCell ref="A2:AH2"/>
    <mergeCell ref="K5:AD5"/>
    <mergeCell ref="AE5:AH5"/>
    <mergeCell ref="Q6:W6"/>
    <mergeCell ref="X6:AD6"/>
    <mergeCell ref="AF6:AG6"/>
    <mergeCell ref="R7:T7"/>
    <mergeCell ref="U7:W7"/>
    <mergeCell ref="Y7:AA7"/>
    <mergeCell ref="AB7:AD7"/>
    <mergeCell ref="D9:E9"/>
    <mergeCell ref="D10:E10"/>
    <mergeCell ref="C11:E11"/>
    <mergeCell ref="C12:E12"/>
    <mergeCell ref="C13:E13"/>
    <mergeCell ref="D14:E14"/>
    <mergeCell ref="D15:E15"/>
    <mergeCell ref="C16:E16"/>
    <mergeCell ref="D19:E19"/>
    <mergeCell ref="C20:E20"/>
    <mergeCell ref="C21:E21"/>
    <mergeCell ref="C22:E22"/>
    <mergeCell ref="C23:E23"/>
    <mergeCell ref="C24:E24"/>
    <mergeCell ref="A25:E25"/>
    <mergeCell ref="A5:A8"/>
    <mergeCell ref="A9:A10"/>
    <mergeCell ref="A14:A15"/>
    <mergeCell ref="A17:A19"/>
    <mergeCell ref="B9:B15"/>
    <mergeCell ref="B16:B22"/>
    <mergeCell ref="B23:B24"/>
    <mergeCell ref="C9:C10"/>
    <mergeCell ref="C14:C15"/>
    <mergeCell ref="C17:C19"/>
    <mergeCell ref="D17:D18"/>
    <mergeCell ref="F5:F8"/>
    <mergeCell ref="G5:G8"/>
    <mergeCell ref="H5:H8"/>
    <mergeCell ref="I5:I8"/>
    <mergeCell ref="J5:J8"/>
    <mergeCell ref="Q7:Q8"/>
    <mergeCell ref="X7:X8"/>
    <mergeCell ref="AE6:AE8"/>
    <mergeCell ref="AF7:AF8"/>
    <mergeCell ref="AG7:AG8"/>
    <mergeCell ref="AH6:AH8"/>
    <mergeCell ref="B5:E8"/>
    <mergeCell ref="K6:M7"/>
    <mergeCell ref="N6:P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24"/>
  <sheetViews>
    <sheetView workbookViewId="0">
      <selection activeCell="A2" sqref="$A1:$XFD1048576"/>
    </sheetView>
  </sheetViews>
  <sheetFormatPr defaultColWidth="9" defaultRowHeight="13.5"/>
  <cols>
    <col min="1" max="1" width="4.88333333333333" customWidth="1"/>
    <col min="2" max="2" width="7.63333333333333" customWidth="1"/>
    <col min="3" max="3" width="7.75" customWidth="1"/>
    <col min="4" max="4" width="6.13333333333333" customWidth="1"/>
    <col min="5" max="6" width="7.13333333333333" customWidth="1"/>
    <col min="7" max="7" width="6.80833333333333" customWidth="1"/>
    <col min="8" max="8" width="7.5" customWidth="1"/>
    <col min="9" max="9" width="6.38333333333333" customWidth="1"/>
    <col min="10" max="10" width="5.88333333333333" customWidth="1"/>
    <col min="11" max="11" width="6.55833333333333" customWidth="1"/>
    <col min="12" max="12" width="6" customWidth="1"/>
    <col min="13" max="13" width="5.88333333333333" customWidth="1"/>
    <col min="14" max="14" width="5.75" customWidth="1"/>
    <col min="15" max="15" width="6.63333333333333" customWidth="1"/>
    <col min="16" max="16" width="5.5" customWidth="1"/>
    <col min="17" max="17" width="6.25" customWidth="1"/>
    <col min="18" max="18" width="5.75" customWidth="1"/>
    <col min="19" max="19" width="6.88333333333333" customWidth="1"/>
    <col min="20" max="20" width="6.55833333333333" customWidth="1"/>
    <col min="21" max="21" width="5.88333333333333" customWidth="1"/>
    <col min="22" max="22" width="5.75" customWidth="1"/>
    <col min="23" max="23" width="6.38333333333333" customWidth="1"/>
    <col min="24" max="24" width="6.96666666666667" customWidth="1"/>
    <col min="25" max="25" width="6.5" customWidth="1"/>
    <col min="26" max="26" width="6.13333333333333" customWidth="1"/>
    <col min="27" max="27" width="5.63333333333333" customWidth="1"/>
    <col min="28" max="28" width="7.38333333333333" customWidth="1"/>
    <col min="29" max="29" width="5.75" customWidth="1"/>
    <col min="30" max="30" width="5.88333333333333" customWidth="1"/>
    <col min="31" max="31" width="6.88333333333333" customWidth="1"/>
    <col min="32" max="32" width="7.5" customWidth="1"/>
    <col min="33" max="33" width="6.75" customWidth="1"/>
    <col min="34" max="34" width="6.38333333333333" customWidth="1"/>
    <col min="35" max="35" width="6.63333333333333" customWidth="1"/>
    <col min="37" max="37" width="7.13333333333333" customWidth="1"/>
    <col min="38" max="38" width="6" customWidth="1"/>
    <col min="39" max="39" width="6.5" customWidth="1"/>
    <col min="40" max="40" width="5.25" customWidth="1"/>
    <col min="43" max="43" width="6" customWidth="1"/>
    <col min="44" max="44" width="6.38333333333333" customWidth="1"/>
    <col min="45" max="45" width="7" customWidth="1"/>
    <col min="46" max="46" width="5.63333333333333" customWidth="1"/>
    <col min="47" max="47" width="6.13333333333333" customWidth="1"/>
    <col min="48" max="48" width="6.38333333333333" customWidth="1"/>
  </cols>
  <sheetData>
    <row r="1" ht="36" customHeight="1" spans="1:4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</row>
    <row r="2" ht="15" customHeight="1" spans="1:48">
      <c r="A2" s="5" t="s">
        <v>1</v>
      </c>
      <c r="B2" s="6" t="s">
        <v>2</v>
      </c>
      <c r="C2" s="7" t="s">
        <v>3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 t="s">
        <v>4</v>
      </c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10" t="s">
        <v>5</v>
      </c>
      <c r="AS2" s="11"/>
      <c r="AT2" s="11"/>
      <c r="AU2" s="11"/>
      <c r="AV2" s="12"/>
    </row>
    <row r="3" spans="1:48">
      <c r="A3" s="8"/>
      <c r="B3" s="9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16"/>
      <c r="AS3" s="17"/>
      <c r="AT3" s="17"/>
      <c r="AU3" s="17"/>
      <c r="AV3" s="18"/>
    </row>
    <row r="4" ht="9" customHeight="1" spans="1:48">
      <c r="A4" s="8"/>
      <c r="B4" s="9"/>
      <c r="C4" s="10" t="s">
        <v>6</v>
      </c>
      <c r="D4" s="11"/>
      <c r="E4" s="11"/>
      <c r="F4" s="12"/>
      <c r="G4" s="10" t="s">
        <v>7</v>
      </c>
      <c r="H4" s="11"/>
      <c r="I4" s="11"/>
      <c r="J4" s="12"/>
      <c r="K4" s="10" t="s">
        <v>8</v>
      </c>
      <c r="L4" s="11"/>
      <c r="M4" s="11"/>
      <c r="N4" s="12"/>
      <c r="O4" s="10" t="s">
        <v>9</v>
      </c>
      <c r="P4" s="11"/>
      <c r="Q4" s="11"/>
      <c r="R4" s="11"/>
      <c r="S4" s="12"/>
      <c r="T4" s="10" t="s">
        <v>10</v>
      </c>
      <c r="U4" s="11"/>
      <c r="V4" s="11"/>
      <c r="W4" s="12"/>
      <c r="X4" s="10" t="s">
        <v>11</v>
      </c>
      <c r="Y4" s="11"/>
      <c r="Z4" s="11"/>
      <c r="AA4" s="12"/>
      <c r="AB4" s="10" t="s">
        <v>12</v>
      </c>
      <c r="AC4" s="11"/>
      <c r="AD4" s="11"/>
      <c r="AE4" s="12"/>
      <c r="AF4" s="10" t="s">
        <v>13</v>
      </c>
      <c r="AG4" s="11"/>
      <c r="AH4" s="11"/>
      <c r="AI4" s="12"/>
      <c r="AJ4" s="5" t="s">
        <v>14</v>
      </c>
      <c r="AK4" s="7" t="s">
        <v>15</v>
      </c>
      <c r="AL4" s="7"/>
      <c r="AM4" s="7"/>
      <c r="AN4" s="7"/>
      <c r="AO4" s="7"/>
      <c r="AP4" s="7"/>
      <c r="AQ4" s="5" t="s">
        <v>16</v>
      </c>
      <c r="AR4" s="5" t="s">
        <v>17</v>
      </c>
      <c r="AS4" s="10" t="s">
        <v>18</v>
      </c>
      <c r="AT4" s="11"/>
      <c r="AU4" s="11"/>
      <c r="AV4" s="12"/>
    </row>
    <row r="5" ht="9" customHeight="1" spans="1:48">
      <c r="A5" s="8"/>
      <c r="B5" s="9"/>
      <c r="C5" s="13"/>
      <c r="D5" s="14"/>
      <c r="E5" s="14"/>
      <c r="F5" s="15"/>
      <c r="G5" s="13"/>
      <c r="H5" s="14"/>
      <c r="I5" s="14"/>
      <c r="J5" s="15"/>
      <c r="K5" s="13"/>
      <c r="L5" s="14"/>
      <c r="M5" s="14"/>
      <c r="N5" s="15"/>
      <c r="O5" s="16"/>
      <c r="P5" s="17"/>
      <c r="Q5" s="17"/>
      <c r="R5" s="17"/>
      <c r="S5" s="18"/>
      <c r="T5" s="13"/>
      <c r="U5" s="14"/>
      <c r="V5" s="14"/>
      <c r="W5" s="15"/>
      <c r="X5" s="13"/>
      <c r="Y5" s="14"/>
      <c r="Z5" s="14"/>
      <c r="AA5" s="15"/>
      <c r="AB5" s="13"/>
      <c r="AC5" s="14"/>
      <c r="AD5" s="14"/>
      <c r="AE5" s="15"/>
      <c r="AF5" s="13"/>
      <c r="AG5" s="14"/>
      <c r="AH5" s="14"/>
      <c r="AI5" s="15"/>
      <c r="AJ5" s="8"/>
      <c r="AK5" s="7"/>
      <c r="AL5" s="7"/>
      <c r="AM5" s="7"/>
      <c r="AN5" s="7"/>
      <c r="AO5" s="7"/>
      <c r="AP5" s="7"/>
      <c r="AQ5" s="8"/>
      <c r="AR5" s="8"/>
      <c r="AS5" s="13"/>
      <c r="AT5" s="14"/>
      <c r="AU5" s="14"/>
      <c r="AV5" s="15"/>
    </row>
    <row r="6" ht="9" customHeight="1" spans="1:48">
      <c r="A6" s="8"/>
      <c r="B6" s="9"/>
      <c r="C6" s="13"/>
      <c r="D6" s="14"/>
      <c r="E6" s="14"/>
      <c r="F6" s="15"/>
      <c r="G6" s="13"/>
      <c r="H6" s="14"/>
      <c r="I6" s="14"/>
      <c r="J6" s="15"/>
      <c r="K6" s="13"/>
      <c r="L6" s="14"/>
      <c r="M6" s="14"/>
      <c r="N6" s="15"/>
      <c r="O6" s="5" t="s">
        <v>19</v>
      </c>
      <c r="P6" s="10" t="s">
        <v>20</v>
      </c>
      <c r="Q6" s="11"/>
      <c r="R6" s="11"/>
      <c r="S6" s="12"/>
      <c r="T6" s="13"/>
      <c r="U6" s="14"/>
      <c r="V6" s="14"/>
      <c r="W6" s="15"/>
      <c r="X6" s="13"/>
      <c r="Y6" s="14"/>
      <c r="Z6" s="14"/>
      <c r="AA6" s="15"/>
      <c r="AB6" s="13"/>
      <c r="AC6" s="14"/>
      <c r="AD6" s="14"/>
      <c r="AE6" s="15"/>
      <c r="AF6" s="13"/>
      <c r="AG6" s="14"/>
      <c r="AH6" s="14"/>
      <c r="AI6" s="15"/>
      <c r="AJ6" s="8"/>
      <c r="AK6" s="7" t="s">
        <v>21</v>
      </c>
      <c r="AL6" s="7"/>
      <c r="AM6" s="7"/>
      <c r="AN6" s="7"/>
      <c r="AO6" s="7"/>
      <c r="AP6" s="5" t="s">
        <v>22</v>
      </c>
      <c r="AQ6" s="8"/>
      <c r="AR6" s="8"/>
      <c r="AS6" s="13"/>
      <c r="AT6" s="14"/>
      <c r="AU6" s="14"/>
      <c r="AV6" s="15"/>
    </row>
    <row r="7" ht="9" customHeight="1" spans="1:48">
      <c r="A7" s="8"/>
      <c r="B7" s="9"/>
      <c r="C7" s="13"/>
      <c r="D7" s="14"/>
      <c r="E7" s="14"/>
      <c r="F7" s="15"/>
      <c r="G7" s="13"/>
      <c r="H7" s="14"/>
      <c r="I7" s="14"/>
      <c r="J7" s="15"/>
      <c r="K7" s="13"/>
      <c r="L7" s="14"/>
      <c r="M7" s="14"/>
      <c r="N7" s="15"/>
      <c r="O7" s="8"/>
      <c r="P7" s="13"/>
      <c r="Q7" s="14"/>
      <c r="R7" s="14"/>
      <c r="S7" s="15"/>
      <c r="T7" s="13"/>
      <c r="U7" s="14"/>
      <c r="V7" s="14"/>
      <c r="W7" s="15"/>
      <c r="X7" s="13"/>
      <c r="Y7" s="14"/>
      <c r="Z7" s="14"/>
      <c r="AA7" s="15"/>
      <c r="AB7" s="13"/>
      <c r="AC7" s="14"/>
      <c r="AD7" s="14"/>
      <c r="AE7" s="15"/>
      <c r="AF7" s="13"/>
      <c r="AG7" s="14"/>
      <c r="AH7" s="14"/>
      <c r="AI7" s="15"/>
      <c r="AJ7" s="8"/>
      <c r="AK7" s="7"/>
      <c r="AL7" s="7"/>
      <c r="AM7" s="7"/>
      <c r="AN7" s="7"/>
      <c r="AO7" s="7"/>
      <c r="AP7" s="8"/>
      <c r="AQ7" s="8"/>
      <c r="AR7" s="8"/>
      <c r="AS7" s="13"/>
      <c r="AT7" s="14"/>
      <c r="AU7" s="14"/>
      <c r="AV7" s="15"/>
    </row>
    <row r="8" ht="9" customHeight="1" spans="1:48">
      <c r="A8" s="8"/>
      <c r="B8" s="9"/>
      <c r="C8" s="13"/>
      <c r="D8" s="14"/>
      <c r="E8" s="14"/>
      <c r="F8" s="15"/>
      <c r="G8" s="13"/>
      <c r="H8" s="14"/>
      <c r="I8" s="14"/>
      <c r="J8" s="15"/>
      <c r="K8" s="13"/>
      <c r="L8" s="14"/>
      <c r="M8" s="14"/>
      <c r="N8" s="15"/>
      <c r="O8" s="8"/>
      <c r="P8" s="13"/>
      <c r="Q8" s="14"/>
      <c r="R8" s="14"/>
      <c r="S8" s="15"/>
      <c r="T8" s="13"/>
      <c r="U8" s="14"/>
      <c r="V8" s="14"/>
      <c r="W8" s="15"/>
      <c r="X8" s="13"/>
      <c r="Y8" s="14"/>
      <c r="Z8" s="14"/>
      <c r="AA8" s="15"/>
      <c r="AB8" s="13"/>
      <c r="AC8" s="14"/>
      <c r="AD8" s="14"/>
      <c r="AE8" s="15"/>
      <c r="AF8" s="13"/>
      <c r="AG8" s="14"/>
      <c r="AH8" s="14"/>
      <c r="AI8" s="15"/>
      <c r="AJ8" s="8"/>
      <c r="AK8" s="7"/>
      <c r="AL8" s="7"/>
      <c r="AM8" s="7"/>
      <c r="AN8" s="7"/>
      <c r="AO8" s="7"/>
      <c r="AP8" s="8"/>
      <c r="AQ8" s="8"/>
      <c r="AR8" s="8"/>
      <c r="AS8" s="13"/>
      <c r="AT8" s="14"/>
      <c r="AU8" s="14"/>
      <c r="AV8" s="15"/>
    </row>
    <row r="9" ht="9" customHeight="1" spans="1:48">
      <c r="A9" s="8"/>
      <c r="B9" s="9"/>
      <c r="C9" s="13"/>
      <c r="D9" s="14"/>
      <c r="E9" s="14"/>
      <c r="F9" s="15"/>
      <c r="G9" s="13"/>
      <c r="H9" s="14"/>
      <c r="I9" s="14"/>
      <c r="J9" s="15"/>
      <c r="K9" s="13"/>
      <c r="L9" s="14"/>
      <c r="M9" s="14"/>
      <c r="N9" s="15"/>
      <c r="O9" s="8"/>
      <c r="P9" s="13"/>
      <c r="Q9" s="14"/>
      <c r="R9" s="14"/>
      <c r="S9" s="15"/>
      <c r="T9" s="13"/>
      <c r="U9" s="14"/>
      <c r="V9" s="14"/>
      <c r="W9" s="15"/>
      <c r="X9" s="13"/>
      <c r="Y9" s="14"/>
      <c r="Z9" s="14"/>
      <c r="AA9" s="15"/>
      <c r="AB9" s="13"/>
      <c r="AC9" s="14"/>
      <c r="AD9" s="14"/>
      <c r="AE9" s="15"/>
      <c r="AF9" s="13"/>
      <c r="AG9" s="14"/>
      <c r="AH9" s="14"/>
      <c r="AI9" s="15"/>
      <c r="AJ9" s="8"/>
      <c r="AK9" s="10" t="s">
        <v>23</v>
      </c>
      <c r="AL9" s="11"/>
      <c r="AM9" s="11"/>
      <c r="AN9" s="12"/>
      <c r="AO9" s="5" t="s">
        <v>24</v>
      </c>
      <c r="AP9" s="8"/>
      <c r="AQ9" s="8"/>
      <c r="AR9" s="8"/>
      <c r="AS9" s="13"/>
      <c r="AT9" s="14"/>
      <c r="AU9" s="14"/>
      <c r="AV9" s="15"/>
    </row>
    <row r="10" ht="15" customHeight="1" spans="1:48">
      <c r="A10" s="8"/>
      <c r="B10" s="9"/>
      <c r="C10" s="16"/>
      <c r="D10" s="17"/>
      <c r="E10" s="17"/>
      <c r="F10" s="18"/>
      <c r="G10" s="16"/>
      <c r="H10" s="17"/>
      <c r="I10" s="17"/>
      <c r="J10" s="18"/>
      <c r="K10" s="16"/>
      <c r="L10" s="17"/>
      <c r="M10" s="17"/>
      <c r="N10" s="18"/>
      <c r="O10" s="8"/>
      <c r="P10" s="16"/>
      <c r="Q10" s="17"/>
      <c r="R10" s="17"/>
      <c r="S10" s="18"/>
      <c r="T10" s="16"/>
      <c r="U10" s="17"/>
      <c r="V10" s="17"/>
      <c r="W10" s="18"/>
      <c r="X10" s="16"/>
      <c r="Y10" s="17"/>
      <c r="Z10" s="17"/>
      <c r="AA10" s="18"/>
      <c r="AB10" s="16"/>
      <c r="AC10" s="17"/>
      <c r="AD10" s="17"/>
      <c r="AE10" s="18"/>
      <c r="AF10" s="16"/>
      <c r="AG10" s="17"/>
      <c r="AH10" s="17"/>
      <c r="AI10" s="18"/>
      <c r="AJ10" s="8"/>
      <c r="AK10" s="16"/>
      <c r="AL10" s="17"/>
      <c r="AM10" s="17"/>
      <c r="AN10" s="18"/>
      <c r="AO10" s="8"/>
      <c r="AP10" s="8"/>
      <c r="AQ10" s="8"/>
      <c r="AR10" s="8"/>
      <c r="AS10" s="16"/>
      <c r="AT10" s="17"/>
      <c r="AU10" s="17"/>
      <c r="AV10" s="18"/>
    </row>
    <row r="11" ht="64" customHeight="1" spans="1:48">
      <c r="A11" s="8"/>
      <c r="B11" s="19"/>
      <c r="C11" s="20" t="s">
        <v>25</v>
      </c>
      <c r="D11" s="20" t="s">
        <v>26</v>
      </c>
      <c r="E11" s="20" t="s">
        <v>27</v>
      </c>
      <c r="F11" s="20" t="s">
        <v>28</v>
      </c>
      <c r="G11" s="20" t="s">
        <v>25</v>
      </c>
      <c r="H11" s="20" t="s">
        <v>26</v>
      </c>
      <c r="I11" s="20" t="s">
        <v>27</v>
      </c>
      <c r="J11" s="20" t="s">
        <v>28</v>
      </c>
      <c r="K11" s="20" t="s">
        <v>25</v>
      </c>
      <c r="L11" s="20" t="s">
        <v>26</v>
      </c>
      <c r="M11" s="20" t="s">
        <v>27</v>
      </c>
      <c r="N11" s="20" t="s">
        <v>28</v>
      </c>
      <c r="O11" s="20"/>
      <c r="P11" s="20" t="s">
        <v>25</v>
      </c>
      <c r="Q11" s="20" t="s">
        <v>26</v>
      </c>
      <c r="R11" s="20" t="s">
        <v>27</v>
      </c>
      <c r="S11" s="20" t="s">
        <v>28</v>
      </c>
      <c r="T11" s="20" t="s">
        <v>25</v>
      </c>
      <c r="U11" s="20" t="s">
        <v>26</v>
      </c>
      <c r="V11" s="20" t="s">
        <v>27</v>
      </c>
      <c r="W11" s="20" t="s">
        <v>28</v>
      </c>
      <c r="X11" s="20" t="s">
        <v>25</v>
      </c>
      <c r="Y11" s="20" t="s">
        <v>26</v>
      </c>
      <c r="Z11" s="20" t="s">
        <v>27</v>
      </c>
      <c r="AA11" s="20" t="s">
        <v>28</v>
      </c>
      <c r="AB11" s="20" t="s">
        <v>25</v>
      </c>
      <c r="AC11" s="20" t="s">
        <v>26</v>
      </c>
      <c r="AD11" s="20" t="s">
        <v>27</v>
      </c>
      <c r="AE11" s="20" t="s">
        <v>28</v>
      </c>
      <c r="AF11" s="20" t="s">
        <v>25</v>
      </c>
      <c r="AG11" s="20" t="s">
        <v>26</v>
      </c>
      <c r="AH11" s="20" t="s">
        <v>27</v>
      </c>
      <c r="AI11" s="20" t="s">
        <v>28</v>
      </c>
      <c r="AJ11" s="20"/>
      <c r="AK11" s="20" t="s">
        <v>25</v>
      </c>
      <c r="AL11" s="20" t="s">
        <v>26</v>
      </c>
      <c r="AM11" s="20" t="s">
        <v>27</v>
      </c>
      <c r="AN11" s="20" t="s">
        <v>28</v>
      </c>
      <c r="AO11" s="20"/>
      <c r="AP11" s="20"/>
      <c r="AQ11" s="20"/>
      <c r="AR11" s="20"/>
      <c r="AS11" s="20" t="s">
        <v>25</v>
      </c>
      <c r="AT11" s="20" t="s">
        <v>26</v>
      </c>
      <c r="AU11" s="20" t="s">
        <v>27</v>
      </c>
      <c r="AV11" s="20" t="s">
        <v>28</v>
      </c>
    </row>
    <row r="12" s="1" customFormat="1" ht="32" customHeight="1" spans="1:48">
      <c r="A12" s="20"/>
      <c r="B12" s="7" t="s">
        <v>29</v>
      </c>
      <c r="C12" s="7">
        <f t="shared" ref="C12:AV12" si="0">C13+C14+C15+C17+C18+C20+C21</f>
        <v>260000</v>
      </c>
      <c r="D12" s="7">
        <f t="shared" si="0"/>
        <v>1879</v>
      </c>
      <c r="E12" s="7">
        <f t="shared" si="0"/>
        <v>12100</v>
      </c>
      <c r="F12" s="7">
        <f t="shared" si="0"/>
        <v>247900</v>
      </c>
      <c r="G12" s="7">
        <f t="shared" si="0"/>
        <v>14730</v>
      </c>
      <c r="H12" s="7">
        <f t="shared" si="0"/>
        <v>420</v>
      </c>
      <c r="I12" s="7">
        <f t="shared" si="0"/>
        <v>3650</v>
      </c>
      <c r="J12" s="7">
        <f t="shared" si="0"/>
        <v>11080</v>
      </c>
      <c r="K12" s="7">
        <f t="shared" si="0"/>
        <v>3500</v>
      </c>
      <c r="L12" s="7">
        <f t="shared" si="0"/>
        <v>5</v>
      </c>
      <c r="M12" s="7">
        <f t="shared" si="0"/>
        <v>46</v>
      </c>
      <c r="N12" s="7">
        <f t="shared" si="0"/>
        <v>3454</v>
      </c>
      <c r="O12" s="7">
        <f t="shared" si="0"/>
        <v>10000</v>
      </c>
      <c r="P12" s="7">
        <f t="shared" si="0"/>
        <v>7500</v>
      </c>
      <c r="Q12" s="7">
        <f t="shared" si="0"/>
        <v>188</v>
      </c>
      <c r="R12" s="7">
        <f t="shared" si="0"/>
        <v>835</v>
      </c>
      <c r="S12" s="7">
        <f t="shared" si="0"/>
        <v>6665</v>
      </c>
      <c r="T12" s="7">
        <f t="shared" si="0"/>
        <v>3100</v>
      </c>
      <c r="U12" s="7">
        <f t="shared" si="0"/>
        <v>310</v>
      </c>
      <c r="V12" s="7">
        <f t="shared" si="0"/>
        <v>440</v>
      </c>
      <c r="W12" s="7">
        <f t="shared" si="0"/>
        <v>2660</v>
      </c>
      <c r="X12" s="7">
        <f t="shared" si="0"/>
        <v>20000</v>
      </c>
      <c r="Y12" s="7">
        <f t="shared" si="0"/>
        <v>10</v>
      </c>
      <c r="Z12" s="7">
        <f t="shared" si="0"/>
        <v>200</v>
      </c>
      <c r="AA12" s="7">
        <f t="shared" si="0"/>
        <v>19800</v>
      </c>
      <c r="AB12" s="7">
        <f t="shared" si="0"/>
        <v>3950</v>
      </c>
      <c r="AC12" s="7">
        <f t="shared" si="0"/>
        <v>101</v>
      </c>
      <c r="AD12" s="7">
        <f t="shared" si="0"/>
        <v>950</v>
      </c>
      <c r="AE12" s="7">
        <f t="shared" si="0"/>
        <v>3000</v>
      </c>
      <c r="AF12" s="7">
        <f t="shared" si="0"/>
        <v>9761</v>
      </c>
      <c r="AG12" s="7">
        <f t="shared" si="0"/>
        <v>183</v>
      </c>
      <c r="AH12" s="7">
        <f t="shared" si="0"/>
        <v>4061</v>
      </c>
      <c r="AI12" s="7">
        <f t="shared" si="0"/>
        <v>5700</v>
      </c>
      <c r="AJ12" s="7">
        <f t="shared" si="0"/>
        <v>1000</v>
      </c>
      <c r="AK12" s="7">
        <f t="shared" si="0"/>
        <v>800</v>
      </c>
      <c r="AL12" s="7">
        <f t="shared" si="0"/>
        <v>1</v>
      </c>
      <c r="AM12" s="7">
        <f t="shared" si="0"/>
        <v>3</v>
      </c>
      <c r="AN12" s="7">
        <f t="shared" si="0"/>
        <v>797</v>
      </c>
      <c r="AO12" s="7">
        <f t="shared" si="0"/>
        <v>1500</v>
      </c>
      <c r="AP12" s="7">
        <f t="shared" si="0"/>
        <v>2300</v>
      </c>
      <c r="AQ12" s="7">
        <f t="shared" si="0"/>
        <v>310</v>
      </c>
      <c r="AR12" s="7">
        <f t="shared" si="0"/>
        <v>800</v>
      </c>
      <c r="AS12" s="7">
        <f t="shared" si="0"/>
        <v>2000</v>
      </c>
      <c r="AT12" s="7">
        <f t="shared" si="0"/>
        <v>1</v>
      </c>
      <c r="AU12" s="7">
        <f t="shared" si="0"/>
        <v>8</v>
      </c>
      <c r="AV12" s="7">
        <f t="shared" si="0"/>
        <v>1992</v>
      </c>
    </row>
    <row r="13" s="1" customFormat="1" ht="32" customHeight="1" spans="1:48">
      <c r="A13" s="7"/>
      <c r="B13" s="7" t="s">
        <v>30</v>
      </c>
      <c r="C13" s="7">
        <v>20000</v>
      </c>
      <c r="D13" s="7">
        <v>100</v>
      </c>
      <c r="E13" s="7">
        <v>480</v>
      </c>
      <c r="F13" s="7">
        <f t="shared" ref="F13:F15" si="1">C13-E13</f>
        <v>19520</v>
      </c>
      <c r="G13" s="7">
        <v>900</v>
      </c>
      <c r="H13" s="7">
        <v>5</v>
      </c>
      <c r="I13" s="7">
        <v>50</v>
      </c>
      <c r="J13" s="7">
        <f t="shared" ref="J13:J15" si="2">G13-I13</f>
        <v>850</v>
      </c>
      <c r="K13" s="7">
        <v>450</v>
      </c>
      <c r="L13" s="7">
        <v>0</v>
      </c>
      <c r="M13" s="7">
        <v>0</v>
      </c>
      <c r="N13" s="7">
        <f t="shared" ref="N13:N15" si="3">K13-M13</f>
        <v>450</v>
      </c>
      <c r="O13" s="7">
        <v>2500</v>
      </c>
      <c r="P13" s="7">
        <v>800</v>
      </c>
      <c r="Q13" s="7">
        <v>30</v>
      </c>
      <c r="R13" s="7">
        <v>140</v>
      </c>
      <c r="S13" s="7">
        <f t="shared" ref="S13:S15" si="4">P13-R13</f>
        <v>660</v>
      </c>
      <c r="T13" s="7">
        <v>200</v>
      </c>
      <c r="U13" s="7">
        <v>0</v>
      </c>
      <c r="V13" s="7">
        <v>0</v>
      </c>
      <c r="W13" s="7">
        <f t="shared" ref="W13:W15" si="5">T13-V13</f>
        <v>200</v>
      </c>
      <c r="X13" s="7">
        <v>2600</v>
      </c>
      <c r="Y13" s="7">
        <v>0</v>
      </c>
      <c r="Z13" s="7">
        <v>0</v>
      </c>
      <c r="AA13" s="7">
        <f t="shared" ref="AA13:AA15" si="6">X13-Z13</f>
        <v>2600</v>
      </c>
      <c r="AB13" s="7">
        <v>700</v>
      </c>
      <c r="AC13" s="7">
        <v>15</v>
      </c>
      <c r="AD13" s="7">
        <v>100</v>
      </c>
      <c r="AE13" s="7">
        <f t="shared" ref="AE13:AE15" si="7">AB13-AD13</f>
        <v>600</v>
      </c>
      <c r="AF13" s="7">
        <v>1600</v>
      </c>
      <c r="AG13" s="7">
        <v>50</v>
      </c>
      <c r="AH13" s="7">
        <v>1500</v>
      </c>
      <c r="AI13" s="7">
        <f t="shared" ref="AI13:AI15" si="8">AF13-AH13</f>
        <v>100</v>
      </c>
      <c r="AJ13" s="7">
        <v>300</v>
      </c>
      <c r="AK13" s="7">
        <v>80</v>
      </c>
      <c r="AL13" s="7">
        <v>0</v>
      </c>
      <c r="AM13" s="7">
        <v>0</v>
      </c>
      <c r="AN13" s="7">
        <f t="shared" ref="AN13:AN15" si="9">AK13-AM13</f>
        <v>80</v>
      </c>
      <c r="AO13" s="7">
        <v>200</v>
      </c>
      <c r="AP13" s="7">
        <v>280</v>
      </c>
      <c r="AQ13" s="7">
        <v>50</v>
      </c>
      <c r="AR13" s="7">
        <v>150</v>
      </c>
      <c r="AS13" s="7">
        <v>100</v>
      </c>
      <c r="AT13" s="7">
        <v>0</v>
      </c>
      <c r="AU13" s="7">
        <v>0</v>
      </c>
      <c r="AV13" s="7">
        <f t="shared" ref="AV13:AV15" si="10">AS13-AU13</f>
        <v>100</v>
      </c>
    </row>
    <row r="14" s="1" customFormat="1" ht="32" customHeight="1" spans="1:48">
      <c r="A14" s="7"/>
      <c r="B14" s="7" t="s">
        <v>31</v>
      </c>
      <c r="C14" s="7">
        <v>49800</v>
      </c>
      <c r="D14" s="7">
        <v>502</v>
      </c>
      <c r="E14" s="7">
        <v>2400</v>
      </c>
      <c r="F14" s="7">
        <f t="shared" si="1"/>
        <v>47400</v>
      </c>
      <c r="G14" s="7">
        <v>1200</v>
      </c>
      <c r="H14" s="7">
        <v>10</v>
      </c>
      <c r="I14" s="7">
        <v>100</v>
      </c>
      <c r="J14" s="7">
        <f t="shared" si="2"/>
        <v>1100</v>
      </c>
      <c r="K14" s="7">
        <v>450</v>
      </c>
      <c r="L14" s="7">
        <v>0</v>
      </c>
      <c r="M14" s="7">
        <v>0</v>
      </c>
      <c r="N14" s="7">
        <f t="shared" si="3"/>
        <v>450</v>
      </c>
      <c r="O14" s="7">
        <v>1000</v>
      </c>
      <c r="P14" s="7">
        <v>500</v>
      </c>
      <c r="Q14" s="7">
        <v>20</v>
      </c>
      <c r="R14" s="7">
        <v>85</v>
      </c>
      <c r="S14" s="7">
        <f t="shared" si="4"/>
        <v>415</v>
      </c>
      <c r="T14" s="7">
        <v>500</v>
      </c>
      <c r="U14" s="7">
        <v>0</v>
      </c>
      <c r="V14" s="7">
        <v>0</v>
      </c>
      <c r="W14" s="7">
        <f t="shared" si="5"/>
        <v>500</v>
      </c>
      <c r="X14" s="7">
        <v>800</v>
      </c>
      <c r="Y14" s="7">
        <v>0</v>
      </c>
      <c r="Z14" s="7">
        <v>0</v>
      </c>
      <c r="AA14" s="7">
        <f t="shared" si="6"/>
        <v>800</v>
      </c>
      <c r="AB14" s="7">
        <v>350</v>
      </c>
      <c r="AC14" s="7">
        <v>5</v>
      </c>
      <c r="AD14" s="7">
        <v>50</v>
      </c>
      <c r="AE14" s="7">
        <f t="shared" si="7"/>
        <v>300</v>
      </c>
      <c r="AF14" s="7">
        <v>1300</v>
      </c>
      <c r="AG14" s="7">
        <v>40</v>
      </c>
      <c r="AH14" s="7">
        <v>1200</v>
      </c>
      <c r="AI14" s="7">
        <f t="shared" si="8"/>
        <v>100</v>
      </c>
      <c r="AJ14" s="7">
        <v>200</v>
      </c>
      <c r="AK14" s="7">
        <v>150</v>
      </c>
      <c r="AL14" s="7">
        <v>1</v>
      </c>
      <c r="AM14" s="7">
        <v>3</v>
      </c>
      <c r="AN14" s="7">
        <f t="shared" si="9"/>
        <v>147</v>
      </c>
      <c r="AO14" s="7">
        <v>200</v>
      </c>
      <c r="AP14" s="7">
        <v>350</v>
      </c>
      <c r="AQ14" s="7">
        <v>160</v>
      </c>
      <c r="AR14" s="7">
        <v>100</v>
      </c>
      <c r="AS14" s="7">
        <v>860</v>
      </c>
      <c r="AT14" s="22">
        <v>1</v>
      </c>
      <c r="AU14" s="22">
        <v>8</v>
      </c>
      <c r="AV14" s="7">
        <f t="shared" si="10"/>
        <v>852</v>
      </c>
    </row>
    <row r="15" s="1" customFormat="1" ht="32" customHeight="1" spans="1:48">
      <c r="A15" s="7"/>
      <c r="B15" s="7" t="s">
        <v>32</v>
      </c>
      <c r="C15" s="7">
        <v>40000</v>
      </c>
      <c r="D15" s="7">
        <v>400</v>
      </c>
      <c r="E15" s="7">
        <v>1920</v>
      </c>
      <c r="F15" s="7">
        <f t="shared" si="1"/>
        <v>38080</v>
      </c>
      <c r="G15" s="7">
        <v>1500</v>
      </c>
      <c r="H15" s="7">
        <v>10</v>
      </c>
      <c r="I15" s="7">
        <v>100</v>
      </c>
      <c r="J15" s="7">
        <f t="shared" si="2"/>
        <v>1400</v>
      </c>
      <c r="K15" s="7">
        <v>100</v>
      </c>
      <c r="L15" s="7">
        <v>0</v>
      </c>
      <c r="M15" s="7">
        <v>0</v>
      </c>
      <c r="N15" s="7">
        <f t="shared" si="3"/>
        <v>100</v>
      </c>
      <c r="O15" s="7">
        <v>1300</v>
      </c>
      <c r="P15" s="7">
        <v>700</v>
      </c>
      <c r="Q15" s="7">
        <v>28</v>
      </c>
      <c r="R15" s="7">
        <v>100</v>
      </c>
      <c r="S15" s="7">
        <f t="shared" si="4"/>
        <v>600</v>
      </c>
      <c r="T15" s="7">
        <v>500</v>
      </c>
      <c r="U15" s="7">
        <v>0</v>
      </c>
      <c r="V15" s="7">
        <v>0</v>
      </c>
      <c r="W15" s="7">
        <f t="shared" si="5"/>
        <v>500</v>
      </c>
      <c r="X15" s="7">
        <v>600</v>
      </c>
      <c r="Y15" s="7">
        <v>0</v>
      </c>
      <c r="Z15" s="7">
        <v>0</v>
      </c>
      <c r="AA15" s="7">
        <f t="shared" si="6"/>
        <v>600</v>
      </c>
      <c r="AB15" s="7">
        <v>250</v>
      </c>
      <c r="AC15" s="7">
        <v>5</v>
      </c>
      <c r="AD15" s="7">
        <v>50</v>
      </c>
      <c r="AE15" s="7">
        <f t="shared" si="7"/>
        <v>200</v>
      </c>
      <c r="AF15" s="7">
        <v>800</v>
      </c>
      <c r="AG15" s="7">
        <v>30</v>
      </c>
      <c r="AH15" s="7">
        <v>311</v>
      </c>
      <c r="AI15" s="7">
        <f t="shared" si="8"/>
        <v>489</v>
      </c>
      <c r="AJ15" s="7">
        <v>0</v>
      </c>
      <c r="AK15" s="7">
        <v>0</v>
      </c>
      <c r="AL15" s="7">
        <v>0</v>
      </c>
      <c r="AM15" s="7">
        <v>0</v>
      </c>
      <c r="AN15" s="7">
        <f t="shared" si="9"/>
        <v>0</v>
      </c>
      <c r="AO15" s="7">
        <v>50</v>
      </c>
      <c r="AP15" s="7">
        <v>50</v>
      </c>
      <c r="AQ15" s="7">
        <v>80</v>
      </c>
      <c r="AR15" s="7">
        <v>50</v>
      </c>
      <c r="AS15" s="7">
        <v>40</v>
      </c>
      <c r="AT15" s="7">
        <v>0</v>
      </c>
      <c r="AU15" s="7">
        <v>0</v>
      </c>
      <c r="AV15" s="7">
        <f t="shared" si="10"/>
        <v>40</v>
      </c>
    </row>
    <row r="16" s="2" customFormat="1" ht="32" customHeight="1" spans="1:48">
      <c r="A16" s="21" t="s">
        <v>33</v>
      </c>
      <c r="B16" s="21"/>
      <c r="C16" s="21">
        <f t="shared" ref="C16:AV16" si="11">C13+C14+C15</f>
        <v>109800</v>
      </c>
      <c r="D16" s="21">
        <f t="shared" si="11"/>
        <v>1002</v>
      </c>
      <c r="E16" s="21">
        <f t="shared" si="11"/>
        <v>4800</v>
      </c>
      <c r="F16" s="21">
        <f t="shared" si="11"/>
        <v>105000</v>
      </c>
      <c r="G16" s="21">
        <f t="shared" si="11"/>
        <v>3600</v>
      </c>
      <c r="H16" s="21">
        <f t="shared" si="11"/>
        <v>25</v>
      </c>
      <c r="I16" s="21">
        <f t="shared" si="11"/>
        <v>250</v>
      </c>
      <c r="J16" s="21">
        <f t="shared" si="11"/>
        <v>3350</v>
      </c>
      <c r="K16" s="21">
        <f t="shared" si="11"/>
        <v>1000</v>
      </c>
      <c r="L16" s="21">
        <f t="shared" si="11"/>
        <v>0</v>
      </c>
      <c r="M16" s="21">
        <f t="shared" si="11"/>
        <v>0</v>
      </c>
      <c r="N16" s="21">
        <f t="shared" si="11"/>
        <v>1000</v>
      </c>
      <c r="O16" s="21">
        <f t="shared" si="11"/>
        <v>4800</v>
      </c>
      <c r="P16" s="21">
        <f t="shared" si="11"/>
        <v>2000</v>
      </c>
      <c r="Q16" s="21">
        <f t="shared" si="11"/>
        <v>78</v>
      </c>
      <c r="R16" s="21">
        <f t="shared" si="11"/>
        <v>325</v>
      </c>
      <c r="S16" s="21">
        <f t="shared" si="11"/>
        <v>1675</v>
      </c>
      <c r="T16" s="21">
        <f t="shared" si="11"/>
        <v>1200</v>
      </c>
      <c r="U16" s="21">
        <f t="shared" si="11"/>
        <v>0</v>
      </c>
      <c r="V16" s="21">
        <f t="shared" si="11"/>
        <v>0</v>
      </c>
      <c r="W16" s="21">
        <f t="shared" si="11"/>
        <v>1200</v>
      </c>
      <c r="X16" s="21">
        <f t="shared" si="11"/>
        <v>4000</v>
      </c>
      <c r="Y16" s="21">
        <f t="shared" si="11"/>
        <v>0</v>
      </c>
      <c r="Z16" s="21">
        <f t="shared" si="11"/>
        <v>0</v>
      </c>
      <c r="AA16" s="21">
        <f t="shared" si="11"/>
        <v>4000</v>
      </c>
      <c r="AB16" s="21">
        <f t="shared" si="11"/>
        <v>1300</v>
      </c>
      <c r="AC16" s="21">
        <f t="shared" si="11"/>
        <v>25</v>
      </c>
      <c r="AD16" s="21">
        <f t="shared" si="11"/>
        <v>200</v>
      </c>
      <c r="AE16" s="21">
        <f t="shared" si="11"/>
        <v>1100</v>
      </c>
      <c r="AF16" s="21">
        <f t="shared" si="11"/>
        <v>3700</v>
      </c>
      <c r="AG16" s="21">
        <f t="shared" si="11"/>
        <v>120</v>
      </c>
      <c r="AH16" s="21">
        <f t="shared" si="11"/>
        <v>3011</v>
      </c>
      <c r="AI16" s="21">
        <f t="shared" si="11"/>
        <v>689</v>
      </c>
      <c r="AJ16" s="21">
        <f t="shared" si="11"/>
        <v>500</v>
      </c>
      <c r="AK16" s="21">
        <f t="shared" si="11"/>
        <v>230</v>
      </c>
      <c r="AL16" s="21">
        <f t="shared" si="11"/>
        <v>1</v>
      </c>
      <c r="AM16" s="21">
        <f t="shared" si="11"/>
        <v>3</v>
      </c>
      <c r="AN16" s="21">
        <f t="shared" si="11"/>
        <v>227</v>
      </c>
      <c r="AO16" s="21">
        <f t="shared" si="11"/>
        <v>450</v>
      </c>
      <c r="AP16" s="21">
        <f t="shared" si="11"/>
        <v>680</v>
      </c>
      <c r="AQ16" s="21">
        <f t="shared" si="11"/>
        <v>290</v>
      </c>
      <c r="AR16" s="21">
        <f t="shared" si="11"/>
        <v>300</v>
      </c>
      <c r="AS16" s="21">
        <f t="shared" si="11"/>
        <v>1000</v>
      </c>
      <c r="AT16" s="21">
        <f t="shared" si="11"/>
        <v>1</v>
      </c>
      <c r="AU16" s="21">
        <f t="shared" si="11"/>
        <v>8</v>
      </c>
      <c r="AV16" s="21">
        <f t="shared" si="11"/>
        <v>992</v>
      </c>
    </row>
    <row r="17" s="1" customFormat="1" ht="32" customHeight="1" spans="1:48">
      <c r="A17" s="7"/>
      <c r="B17" s="7" t="s">
        <v>34</v>
      </c>
      <c r="C17" s="7">
        <v>25000</v>
      </c>
      <c r="D17" s="7">
        <v>200</v>
      </c>
      <c r="E17" s="7">
        <v>2000</v>
      </c>
      <c r="F17" s="7">
        <f t="shared" ref="F17:F21" si="12">C17-E17</f>
        <v>23000</v>
      </c>
      <c r="G17" s="7">
        <v>3000</v>
      </c>
      <c r="H17" s="23">
        <v>245</v>
      </c>
      <c r="I17" s="23">
        <v>2300</v>
      </c>
      <c r="J17" s="7">
        <f t="shared" ref="J17:J21" si="13">G17-I17</f>
        <v>700</v>
      </c>
      <c r="K17" s="7">
        <v>900</v>
      </c>
      <c r="L17" s="7">
        <v>2</v>
      </c>
      <c r="M17" s="7">
        <v>16</v>
      </c>
      <c r="N17" s="7">
        <f t="shared" ref="N17:N21" si="14">K17-M17</f>
        <v>884</v>
      </c>
      <c r="O17" s="7">
        <v>2600</v>
      </c>
      <c r="P17" s="7">
        <v>1600</v>
      </c>
      <c r="Q17" s="7">
        <v>20</v>
      </c>
      <c r="R17" s="7">
        <v>180</v>
      </c>
      <c r="S17" s="7">
        <f t="shared" ref="S17:S21" si="15">P17-R17</f>
        <v>1420</v>
      </c>
      <c r="T17" s="7">
        <v>300</v>
      </c>
      <c r="U17" s="23">
        <v>110</v>
      </c>
      <c r="V17" s="23">
        <v>140</v>
      </c>
      <c r="W17" s="7">
        <f t="shared" ref="W17:W21" si="16">T17-V17</f>
        <v>160</v>
      </c>
      <c r="X17" s="7">
        <v>3100</v>
      </c>
      <c r="Y17" s="7">
        <v>0</v>
      </c>
      <c r="Z17" s="7">
        <v>0</v>
      </c>
      <c r="AA17" s="7">
        <f t="shared" ref="AA17:AA21" si="17">X17-Z17</f>
        <v>3100</v>
      </c>
      <c r="AB17" s="7">
        <v>650</v>
      </c>
      <c r="AC17" s="7">
        <v>26</v>
      </c>
      <c r="AD17" s="7">
        <v>250</v>
      </c>
      <c r="AE17" s="7">
        <f t="shared" ref="AE17:AE21" si="18">AB17-AD17</f>
        <v>400</v>
      </c>
      <c r="AF17" s="7">
        <v>1500</v>
      </c>
      <c r="AG17" s="7">
        <v>41</v>
      </c>
      <c r="AH17" s="7">
        <v>600</v>
      </c>
      <c r="AI17" s="7">
        <f t="shared" ref="AI17:AI21" si="19">AF17-AH17</f>
        <v>900</v>
      </c>
      <c r="AJ17" s="7">
        <v>100</v>
      </c>
      <c r="AK17" s="7">
        <v>80</v>
      </c>
      <c r="AL17" s="7">
        <v>0</v>
      </c>
      <c r="AM17" s="7">
        <v>0</v>
      </c>
      <c r="AN17" s="7">
        <f t="shared" ref="AN17:AN21" si="20">AK17-AM17</f>
        <v>80</v>
      </c>
      <c r="AO17" s="7">
        <v>100</v>
      </c>
      <c r="AP17" s="7">
        <v>180</v>
      </c>
      <c r="AQ17" s="7">
        <v>0</v>
      </c>
      <c r="AR17" s="7">
        <v>220</v>
      </c>
      <c r="AS17" s="7">
        <v>0</v>
      </c>
      <c r="AT17" s="7">
        <v>0</v>
      </c>
      <c r="AU17" s="7">
        <v>0</v>
      </c>
      <c r="AV17" s="7">
        <f t="shared" ref="AV17:AV21" si="21">AS17-AU17</f>
        <v>0</v>
      </c>
    </row>
    <row r="18" s="1" customFormat="1" ht="32" customHeight="1" spans="1:48">
      <c r="A18" s="7"/>
      <c r="B18" s="7" t="s">
        <v>35</v>
      </c>
      <c r="C18" s="7">
        <v>40000</v>
      </c>
      <c r="D18" s="7">
        <v>235</v>
      </c>
      <c r="E18" s="7">
        <v>3600</v>
      </c>
      <c r="F18" s="7">
        <f t="shared" si="12"/>
        <v>36400</v>
      </c>
      <c r="G18" s="7">
        <v>1500</v>
      </c>
      <c r="H18" s="23">
        <v>150</v>
      </c>
      <c r="I18" s="23">
        <v>1100</v>
      </c>
      <c r="J18" s="7">
        <f t="shared" si="13"/>
        <v>400</v>
      </c>
      <c r="K18" s="7">
        <v>150</v>
      </c>
      <c r="L18" s="7">
        <v>0</v>
      </c>
      <c r="M18" s="7">
        <v>0</v>
      </c>
      <c r="N18" s="7">
        <f t="shared" si="14"/>
        <v>150</v>
      </c>
      <c r="O18" s="7">
        <v>0</v>
      </c>
      <c r="P18" s="7">
        <v>1500</v>
      </c>
      <c r="Q18" s="7">
        <v>20</v>
      </c>
      <c r="R18" s="7">
        <v>180</v>
      </c>
      <c r="S18" s="7">
        <f t="shared" si="15"/>
        <v>1320</v>
      </c>
      <c r="T18" s="7">
        <v>600</v>
      </c>
      <c r="U18" s="23">
        <v>200</v>
      </c>
      <c r="V18" s="23">
        <v>300</v>
      </c>
      <c r="W18" s="7">
        <f t="shared" si="16"/>
        <v>300</v>
      </c>
      <c r="X18" s="7">
        <v>2400</v>
      </c>
      <c r="Y18" s="7">
        <v>0</v>
      </c>
      <c r="Z18" s="7">
        <v>0</v>
      </c>
      <c r="AA18" s="7">
        <f t="shared" si="17"/>
        <v>2400</v>
      </c>
      <c r="AB18" s="7">
        <v>700</v>
      </c>
      <c r="AC18" s="7">
        <v>30</v>
      </c>
      <c r="AD18" s="7">
        <v>350</v>
      </c>
      <c r="AE18" s="7">
        <f t="shared" si="18"/>
        <v>350</v>
      </c>
      <c r="AF18" s="7">
        <v>1100</v>
      </c>
      <c r="AG18" s="7">
        <v>10</v>
      </c>
      <c r="AH18" s="7">
        <v>150</v>
      </c>
      <c r="AI18" s="7">
        <f t="shared" si="19"/>
        <v>950</v>
      </c>
      <c r="AJ18" s="7">
        <v>0</v>
      </c>
      <c r="AK18" s="7">
        <v>290</v>
      </c>
      <c r="AL18" s="7">
        <v>0</v>
      </c>
      <c r="AM18" s="7">
        <v>0</v>
      </c>
      <c r="AN18" s="7">
        <f t="shared" si="20"/>
        <v>290</v>
      </c>
      <c r="AO18" s="7">
        <v>640</v>
      </c>
      <c r="AP18" s="7">
        <v>930</v>
      </c>
      <c r="AQ18" s="7">
        <v>0</v>
      </c>
      <c r="AR18" s="7">
        <v>50</v>
      </c>
      <c r="AS18" s="22">
        <v>0</v>
      </c>
      <c r="AT18" s="7">
        <v>0</v>
      </c>
      <c r="AU18" s="7">
        <v>0</v>
      </c>
      <c r="AV18" s="7">
        <f t="shared" si="21"/>
        <v>0</v>
      </c>
    </row>
    <row r="19" s="2" customFormat="1" ht="32" customHeight="1" spans="1:48">
      <c r="A19" s="21" t="s">
        <v>36</v>
      </c>
      <c r="B19" s="21"/>
      <c r="C19" s="21">
        <f t="shared" ref="C19:AV19" si="22">C17+C18</f>
        <v>65000</v>
      </c>
      <c r="D19" s="21">
        <f t="shared" si="22"/>
        <v>435</v>
      </c>
      <c r="E19" s="21">
        <f t="shared" si="22"/>
        <v>5600</v>
      </c>
      <c r="F19" s="21">
        <f t="shared" si="22"/>
        <v>59400</v>
      </c>
      <c r="G19" s="21">
        <f t="shared" si="22"/>
        <v>4500</v>
      </c>
      <c r="H19" s="21">
        <f t="shared" si="22"/>
        <v>395</v>
      </c>
      <c r="I19" s="21">
        <f t="shared" si="22"/>
        <v>3400</v>
      </c>
      <c r="J19" s="21">
        <f t="shared" si="22"/>
        <v>1100</v>
      </c>
      <c r="K19" s="21">
        <f t="shared" si="22"/>
        <v>1050</v>
      </c>
      <c r="L19" s="21">
        <f t="shared" si="22"/>
        <v>2</v>
      </c>
      <c r="M19" s="21">
        <f t="shared" si="22"/>
        <v>16</v>
      </c>
      <c r="N19" s="21">
        <f t="shared" si="22"/>
        <v>1034</v>
      </c>
      <c r="O19" s="21">
        <f t="shared" si="22"/>
        <v>2600</v>
      </c>
      <c r="P19" s="21">
        <f t="shared" si="22"/>
        <v>3100</v>
      </c>
      <c r="Q19" s="21">
        <f t="shared" si="22"/>
        <v>40</v>
      </c>
      <c r="R19" s="21">
        <f t="shared" si="22"/>
        <v>360</v>
      </c>
      <c r="S19" s="21">
        <f t="shared" si="22"/>
        <v>2740</v>
      </c>
      <c r="T19" s="21">
        <f t="shared" si="22"/>
        <v>900</v>
      </c>
      <c r="U19" s="21">
        <f t="shared" si="22"/>
        <v>310</v>
      </c>
      <c r="V19" s="21">
        <f t="shared" si="22"/>
        <v>440</v>
      </c>
      <c r="W19" s="21">
        <f t="shared" si="22"/>
        <v>460</v>
      </c>
      <c r="X19" s="21">
        <f t="shared" si="22"/>
        <v>5500</v>
      </c>
      <c r="Y19" s="21">
        <f t="shared" si="22"/>
        <v>0</v>
      </c>
      <c r="Z19" s="21">
        <f t="shared" si="22"/>
        <v>0</v>
      </c>
      <c r="AA19" s="21">
        <f t="shared" si="22"/>
        <v>5500</v>
      </c>
      <c r="AB19" s="21">
        <f t="shared" si="22"/>
        <v>1350</v>
      </c>
      <c r="AC19" s="21">
        <f t="shared" si="22"/>
        <v>56</v>
      </c>
      <c r="AD19" s="21">
        <f t="shared" si="22"/>
        <v>600</v>
      </c>
      <c r="AE19" s="21">
        <f t="shared" si="22"/>
        <v>750</v>
      </c>
      <c r="AF19" s="21">
        <f t="shared" si="22"/>
        <v>2600</v>
      </c>
      <c r="AG19" s="21">
        <f t="shared" si="22"/>
        <v>51</v>
      </c>
      <c r="AH19" s="21">
        <f t="shared" si="22"/>
        <v>750</v>
      </c>
      <c r="AI19" s="21">
        <f t="shared" si="22"/>
        <v>1850</v>
      </c>
      <c r="AJ19" s="21">
        <f t="shared" si="22"/>
        <v>100</v>
      </c>
      <c r="AK19" s="21">
        <f t="shared" si="22"/>
        <v>370</v>
      </c>
      <c r="AL19" s="21">
        <f t="shared" si="22"/>
        <v>0</v>
      </c>
      <c r="AM19" s="21">
        <f t="shared" si="22"/>
        <v>0</v>
      </c>
      <c r="AN19" s="21">
        <f t="shared" si="22"/>
        <v>370</v>
      </c>
      <c r="AO19" s="21">
        <f t="shared" si="22"/>
        <v>740</v>
      </c>
      <c r="AP19" s="21">
        <f t="shared" si="22"/>
        <v>1110</v>
      </c>
      <c r="AQ19" s="21">
        <f t="shared" si="22"/>
        <v>0</v>
      </c>
      <c r="AR19" s="21">
        <f t="shared" si="22"/>
        <v>270</v>
      </c>
      <c r="AS19" s="21">
        <f t="shared" si="22"/>
        <v>0</v>
      </c>
      <c r="AT19" s="21">
        <f t="shared" si="22"/>
        <v>0</v>
      </c>
      <c r="AU19" s="21">
        <f t="shared" si="22"/>
        <v>0</v>
      </c>
      <c r="AV19" s="21">
        <f t="shared" si="22"/>
        <v>0</v>
      </c>
    </row>
    <row r="20" s="1" customFormat="1" ht="32" customHeight="1" spans="1:48">
      <c r="A20" s="7"/>
      <c r="B20" s="7" t="s">
        <v>37</v>
      </c>
      <c r="C20" s="7">
        <v>20200</v>
      </c>
      <c r="D20" s="7">
        <v>50</v>
      </c>
      <c r="E20" s="7">
        <v>400</v>
      </c>
      <c r="F20" s="7">
        <f t="shared" si="12"/>
        <v>19800</v>
      </c>
      <c r="G20" s="7">
        <v>3300</v>
      </c>
      <c r="H20" s="24"/>
      <c r="I20" s="24"/>
      <c r="J20" s="7">
        <f t="shared" si="13"/>
        <v>3300</v>
      </c>
      <c r="K20" s="7">
        <v>1000</v>
      </c>
      <c r="L20" s="7">
        <v>0</v>
      </c>
      <c r="M20" s="7">
        <v>0</v>
      </c>
      <c r="N20" s="7">
        <f t="shared" si="14"/>
        <v>1000</v>
      </c>
      <c r="O20" s="7">
        <v>2600</v>
      </c>
      <c r="P20" s="7">
        <v>1500</v>
      </c>
      <c r="Q20" s="7">
        <v>50</v>
      </c>
      <c r="R20" s="7">
        <v>120</v>
      </c>
      <c r="S20" s="7">
        <f t="shared" si="15"/>
        <v>1380</v>
      </c>
      <c r="T20" s="7">
        <v>700</v>
      </c>
      <c r="U20" s="7">
        <v>0</v>
      </c>
      <c r="V20" s="7">
        <v>0</v>
      </c>
      <c r="W20" s="7">
        <f t="shared" si="16"/>
        <v>700</v>
      </c>
      <c r="X20" s="7">
        <v>8200</v>
      </c>
      <c r="Y20" s="7">
        <v>5</v>
      </c>
      <c r="Z20" s="7">
        <v>100</v>
      </c>
      <c r="AA20" s="7">
        <f t="shared" si="17"/>
        <v>8100</v>
      </c>
      <c r="AB20" s="7">
        <v>650</v>
      </c>
      <c r="AC20" s="7">
        <v>10</v>
      </c>
      <c r="AD20" s="7">
        <v>80</v>
      </c>
      <c r="AE20" s="7">
        <f t="shared" si="18"/>
        <v>570</v>
      </c>
      <c r="AF20" s="7">
        <v>2261</v>
      </c>
      <c r="AG20" s="7">
        <v>7</v>
      </c>
      <c r="AH20" s="7">
        <v>200</v>
      </c>
      <c r="AI20" s="7">
        <f t="shared" si="19"/>
        <v>2061</v>
      </c>
      <c r="AJ20" s="7">
        <v>400</v>
      </c>
      <c r="AK20" s="7">
        <v>200</v>
      </c>
      <c r="AL20" s="7">
        <v>0</v>
      </c>
      <c r="AM20" s="7">
        <v>0</v>
      </c>
      <c r="AN20" s="7">
        <f t="shared" si="20"/>
        <v>200</v>
      </c>
      <c r="AO20" s="7">
        <v>80</v>
      </c>
      <c r="AP20" s="7">
        <v>280</v>
      </c>
      <c r="AQ20" s="7">
        <v>0</v>
      </c>
      <c r="AR20" s="7">
        <v>10</v>
      </c>
      <c r="AS20" s="7">
        <v>0</v>
      </c>
      <c r="AT20" s="7">
        <v>0</v>
      </c>
      <c r="AU20" s="7">
        <v>0</v>
      </c>
      <c r="AV20" s="7">
        <f t="shared" si="21"/>
        <v>0</v>
      </c>
    </row>
    <row r="21" s="1" customFormat="1" ht="32" customHeight="1" spans="1:48">
      <c r="A21" s="7"/>
      <c r="B21" s="7" t="s">
        <v>38</v>
      </c>
      <c r="C21" s="7">
        <v>65000</v>
      </c>
      <c r="D21" s="7">
        <v>392</v>
      </c>
      <c r="E21" s="7">
        <v>1300</v>
      </c>
      <c r="F21" s="7">
        <f t="shared" si="12"/>
        <v>63700</v>
      </c>
      <c r="G21" s="7">
        <v>3330</v>
      </c>
      <c r="H21" s="24"/>
      <c r="I21" s="24"/>
      <c r="J21" s="7">
        <f t="shared" si="13"/>
        <v>3330</v>
      </c>
      <c r="K21" s="7">
        <v>450</v>
      </c>
      <c r="L21" s="7">
        <v>3</v>
      </c>
      <c r="M21" s="7">
        <v>30</v>
      </c>
      <c r="N21" s="7">
        <f t="shared" si="14"/>
        <v>420</v>
      </c>
      <c r="O21" s="7">
        <v>0</v>
      </c>
      <c r="P21" s="7">
        <v>900</v>
      </c>
      <c r="Q21" s="7">
        <v>20</v>
      </c>
      <c r="R21" s="7">
        <v>30</v>
      </c>
      <c r="S21" s="7">
        <f t="shared" si="15"/>
        <v>870</v>
      </c>
      <c r="T21" s="7">
        <v>300</v>
      </c>
      <c r="U21" s="7">
        <v>0</v>
      </c>
      <c r="V21" s="7">
        <v>0</v>
      </c>
      <c r="W21" s="7">
        <f t="shared" si="16"/>
        <v>300</v>
      </c>
      <c r="X21" s="7">
        <v>2300</v>
      </c>
      <c r="Y21" s="7">
        <v>5</v>
      </c>
      <c r="Z21" s="7">
        <v>100</v>
      </c>
      <c r="AA21" s="7">
        <f t="shared" si="17"/>
        <v>2200</v>
      </c>
      <c r="AB21" s="7">
        <v>650</v>
      </c>
      <c r="AC21" s="7">
        <v>10</v>
      </c>
      <c r="AD21" s="7">
        <v>70</v>
      </c>
      <c r="AE21" s="7">
        <f t="shared" si="18"/>
        <v>580</v>
      </c>
      <c r="AF21" s="7">
        <v>1200</v>
      </c>
      <c r="AG21" s="7">
        <v>5</v>
      </c>
      <c r="AH21" s="7">
        <v>100</v>
      </c>
      <c r="AI21" s="7">
        <f t="shared" si="19"/>
        <v>1100</v>
      </c>
      <c r="AJ21" s="7">
        <v>0</v>
      </c>
      <c r="AK21" s="7">
        <v>0</v>
      </c>
      <c r="AL21" s="7">
        <v>0</v>
      </c>
      <c r="AM21" s="7">
        <v>0</v>
      </c>
      <c r="AN21" s="7">
        <f t="shared" si="20"/>
        <v>0</v>
      </c>
      <c r="AO21" s="7">
        <v>230</v>
      </c>
      <c r="AP21" s="7">
        <v>230</v>
      </c>
      <c r="AQ21" s="7">
        <v>20</v>
      </c>
      <c r="AR21" s="7">
        <v>220</v>
      </c>
      <c r="AS21" s="7">
        <v>1000</v>
      </c>
      <c r="AT21" s="7">
        <v>0</v>
      </c>
      <c r="AU21" s="7">
        <v>0</v>
      </c>
      <c r="AV21" s="7">
        <f t="shared" si="21"/>
        <v>1000</v>
      </c>
    </row>
    <row r="22" s="2" customFormat="1" ht="32" customHeight="1" spans="1:48">
      <c r="A22" s="21" t="s">
        <v>39</v>
      </c>
      <c r="B22" s="21"/>
      <c r="C22" s="21">
        <f t="shared" ref="C22:AV22" si="23">C20+C21</f>
        <v>85200</v>
      </c>
      <c r="D22" s="21">
        <f t="shared" si="23"/>
        <v>442</v>
      </c>
      <c r="E22" s="21">
        <f t="shared" si="23"/>
        <v>1700</v>
      </c>
      <c r="F22" s="21">
        <f t="shared" si="23"/>
        <v>83500</v>
      </c>
      <c r="G22" s="21">
        <f t="shared" si="23"/>
        <v>6630</v>
      </c>
      <c r="H22" s="21">
        <f t="shared" si="23"/>
        <v>0</v>
      </c>
      <c r="I22" s="21">
        <f t="shared" si="23"/>
        <v>0</v>
      </c>
      <c r="J22" s="21">
        <f t="shared" si="23"/>
        <v>6630</v>
      </c>
      <c r="K22" s="21">
        <f t="shared" si="23"/>
        <v>1450</v>
      </c>
      <c r="L22" s="21">
        <f t="shared" si="23"/>
        <v>3</v>
      </c>
      <c r="M22" s="21">
        <f t="shared" si="23"/>
        <v>30</v>
      </c>
      <c r="N22" s="21">
        <f t="shared" si="23"/>
        <v>1420</v>
      </c>
      <c r="O22" s="21">
        <f t="shared" si="23"/>
        <v>2600</v>
      </c>
      <c r="P22" s="21">
        <f t="shared" si="23"/>
        <v>2400</v>
      </c>
      <c r="Q22" s="21">
        <f t="shared" si="23"/>
        <v>70</v>
      </c>
      <c r="R22" s="21">
        <f t="shared" si="23"/>
        <v>150</v>
      </c>
      <c r="S22" s="21">
        <f t="shared" si="23"/>
        <v>2250</v>
      </c>
      <c r="T22" s="21">
        <f t="shared" si="23"/>
        <v>1000</v>
      </c>
      <c r="U22" s="21">
        <f t="shared" si="23"/>
        <v>0</v>
      </c>
      <c r="V22" s="21">
        <f t="shared" si="23"/>
        <v>0</v>
      </c>
      <c r="W22" s="21">
        <f t="shared" si="23"/>
        <v>1000</v>
      </c>
      <c r="X22" s="21">
        <f t="shared" si="23"/>
        <v>10500</v>
      </c>
      <c r="Y22" s="21">
        <f t="shared" si="23"/>
        <v>10</v>
      </c>
      <c r="Z22" s="21">
        <f t="shared" si="23"/>
        <v>200</v>
      </c>
      <c r="AA22" s="21">
        <f t="shared" si="23"/>
        <v>10300</v>
      </c>
      <c r="AB22" s="21">
        <f t="shared" si="23"/>
        <v>1300</v>
      </c>
      <c r="AC22" s="21">
        <f t="shared" si="23"/>
        <v>20</v>
      </c>
      <c r="AD22" s="21">
        <f t="shared" si="23"/>
        <v>150</v>
      </c>
      <c r="AE22" s="21">
        <f t="shared" si="23"/>
        <v>1150</v>
      </c>
      <c r="AF22" s="21">
        <f t="shared" si="23"/>
        <v>3461</v>
      </c>
      <c r="AG22" s="21">
        <f t="shared" si="23"/>
        <v>12</v>
      </c>
      <c r="AH22" s="21">
        <f t="shared" si="23"/>
        <v>300</v>
      </c>
      <c r="AI22" s="21">
        <f t="shared" si="23"/>
        <v>3161</v>
      </c>
      <c r="AJ22" s="21">
        <f t="shared" si="23"/>
        <v>400</v>
      </c>
      <c r="AK22" s="21">
        <f t="shared" si="23"/>
        <v>200</v>
      </c>
      <c r="AL22" s="21">
        <f t="shared" si="23"/>
        <v>0</v>
      </c>
      <c r="AM22" s="21">
        <f t="shared" si="23"/>
        <v>0</v>
      </c>
      <c r="AN22" s="21">
        <f t="shared" si="23"/>
        <v>200</v>
      </c>
      <c r="AO22" s="21">
        <f t="shared" si="23"/>
        <v>310</v>
      </c>
      <c r="AP22" s="21">
        <f t="shared" si="23"/>
        <v>510</v>
      </c>
      <c r="AQ22" s="21">
        <f t="shared" si="23"/>
        <v>20</v>
      </c>
      <c r="AR22" s="21">
        <f t="shared" si="23"/>
        <v>230</v>
      </c>
      <c r="AS22" s="21">
        <f t="shared" si="23"/>
        <v>1000</v>
      </c>
      <c r="AT22" s="21">
        <f t="shared" si="23"/>
        <v>0</v>
      </c>
      <c r="AU22" s="21">
        <f t="shared" si="23"/>
        <v>0</v>
      </c>
      <c r="AV22" s="21">
        <f t="shared" si="23"/>
        <v>1000</v>
      </c>
    </row>
    <row r="23" s="3" customFormat="1"/>
    <row r="24" s="3" customFormat="1"/>
  </sheetData>
  <mergeCells count="25">
    <mergeCell ref="A1:AV1"/>
    <mergeCell ref="A2:A12"/>
    <mergeCell ref="B2:B11"/>
    <mergeCell ref="O6:O11"/>
    <mergeCell ref="AJ4:AJ11"/>
    <mergeCell ref="AO9:AO11"/>
    <mergeCell ref="AP6:AP11"/>
    <mergeCell ref="AQ4:AQ11"/>
    <mergeCell ref="AR4:AR11"/>
    <mergeCell ref="C2:AA3"/>
    <mergeCell ref="AB2:AQ3"/>
    <mergeCell ref="AR2:AV3"/>
    <mergeCell ref="C4:F10"/>
    <mergeCell ref="G4:J10"/>
    <mergeCell ref="K4:N10"/>
    <mergeCell ref="O4:S5"/>
    <mergeCell ref="T4:W10"/>
    <mergeCell ref="X4:AA10"/>
    <mergeCell ref="AB4:AE10"/>
    <mergeCell ref="AF4:AI10"/>
    <mergeCell ref="AK4:AP5"/>
    <mergeCell ref="AS4:AV10"/>
    <mergeCell ref="P6:S10"/>
    <mergeCell ref="AK6:AO8"/>
    <mergeCell ref="AK9:AN10"/>
  </mergeCells>
  <pageMargins left="0.196527777777778" right="0.75" top="1" bottom="1" header="0.5" footer="0.5"/>
  <pageSetup paperSize="8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1"/>
  <sheetViews>
    <sheetView tabSelected="1" workbookViewId="0">
      <selection activeCell="K13" sqref="K13"/>
    </sheetView>
  </sheetViews>
  <sheetFormatPr defaultColWidth="9" defaultRowHeight="13.5"/>
  <cols>
    <col min="1" max="1" width="4.88333333333333" customWidth="1"/>
    <col min="2" max="2" width="7.63333333333333" customWidth="1"/>
    <col min="3" max="28" width="7" customWidth="1"/>
  </cols>
  <sheetData>
    <row r="1" ht="43" customHeight="1" spans="1:28">
      <c r="A1" s="4" t="s">
        <v>83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" customHeight="1" spans="1:28">
      <c r="A2" s="5" t="s">
        <v>1</v>
      </c>
      <c r="B2" s="6" t="s">
        <v>2</v>
      </c>
      <c r="C2" s="7" t="s">
        <v>3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ht="21" customHeight="1" spans="1:28">
      <c r="A3" s="8"/>
      <c r="B3" s="9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ht="9" customHeight="1" spans="1:28">
      <c r="A4" s="8"/>
      <c r="B4" s="9"/>
      <c r="C4" s="10" t="s">
        <v>6</v>
      </c>
      <c r="D4" s="11"/>
      <c r="E4" s="11"/>
      <c r="F4" s="12"/>
      <c r="G4" s="10" t="s">
        <v>7</v>
      </c>
      <c r="H4" s="11"/>
      <c r="I4" s="11"/>
      <c r="J4" s="12"/>
      <c r="K4" s="10" t="s">
        <v>8</v>
      </c>
      <c r="L4" s="11"/>
      <c r="M4" s="11"/>
      <c r="N4" s="11"/>
      <c r="O4" s="7" t="s">
        <v>84</v>
      </c>
      <c r="P4" s="11" t="s">
        <v>9</v>
      </c>
      <c r="Q4" s="11"/>
      <c r="R4" s="11"/>
      <c r="S4" s="11"/>
      <c r="T4" s="12"/>
      <c r="U4" s="10" t="s">
        <v>10</v>
      </c>
      <c r="V4" s="11"/>
      <c r="W4" s="11"/>
      <c r="X4" s="12"/>
      <c r="Y4" s="10" t="s">
        <v>11</v>
      </c>
      <c r="Z4" s="11"/>
      <c r="AA4" s="11"/>
      <c r="AB4" s="12"/>
    </row>
    <row r="5" ht="9" customHeight="1" spans="1:28">
      <c r="A5" s="8"/>
      <c r="B5" s="9"/>
      <c r="C5" s="13"/>
      <c r="D5" s="14"/>
      <c r="E5" s="14"/>
      <c r="F5" s="15"/>
      <c r="G5" s="13"/>
      <c r="H5" s="14"/>
      <c r="I5" s="14"/>
      <c r="J5" s="15"/>
      <c r="K5" s="13"/>
      <c r="L5" s="14"/>
      <c r="M5" s="14"/>
      <c r="N5" s="28"/>
      <c r="O5" s="7"/>
      <c r="P5" s="17"/>
      <c r="Q5" s="17"/>
      <c r="R5" s="17"/>
      <c r="S5" s="17"/>
      <c r="T5" s="18"/>
      <c r="U5" s="13"/>
      <c r="V5" s="14"/>
      <c r="W5" s="14"/>
      <c r="X5" s="15"/>
      <c r="Y5" s="13"/>
      <c r="Z5" s="14"/>
      <c r="AA5" s="14"/>
      <c r="AB5" s="15"/>
    </row>
    <row r="6" ht="9" customHeight="1" spans="1:28">
      <c r="A6" s="8"/>
      <c r="B6" s="9"/>
      <c r="C6" s="13"/>
      <c r="D6" s="14"/>
      <c r="E6" s="14"/>
      <c r="F6" s="15"/>
      <c r="G6" s="13"/>
      <c r="H6" s="14"/>
      <c r="I6" s="14"/>
      <c r="J6" s="15"/>
      <c r="K6" s="13"/>
      <c r="L6" s="14"/>
      <c r="M6" s="14"/>
      <c r="N6" s="28"/>
      <c r="O6" s="7"/>
      <c r="P6" s="12" t="s">
        <v>19</v>
      </c>
      <c r="Q6" s="10" t="s">
        <v>20</v>
      </c>
      <c r="R6" s="11"/>
      <c r="S6" s="11"/>
      <c r="T6" s="12"/>
      <c r="U6" s="13"/>
      <c r="V6" s="14"/>
      <c r="W6" s="14"/>
      <c r="X6" s="15"/>
      <c r="Y6" s="13"/>
      <c r="Z6" s="14"/>
      <c r="AA6" s="14"/>
      <c r="AB6" s="15"/>
    </row>
    <row r="7" ht="9" customHeight="1" spans="1:28">
      <c r="A7" s="8"/>
      <c r="B7" s="9"/>
      <c r="C7" s="13"/>
      <c r="D7" s="14"/>
      <c r="E7" s="14"/>
      <c r="F7" s="15"/>
      <c r="G7" s="13"/>
      <c r="H7" s="14"/>
      <c r="I7" s="14"/>
      <c r="J7" s="15"/>
      <c r="K7" s="13"/>
      <c r="L7" s="14"/>
      <c r="M7" s="14"/>
      <c r="N7" s="28"/>
      <c r="O7" s="7"/>
      <c r="P7" s="15"/>
      <c r="Q7" s="13"/>
      <c r="R7" s="14"/>
      <c r="S7" s="14"/>
      <c r="T7" s="15"/>
      <c r="U7" s="13"/>
      <c r="V7" s="14"/>
      <c r="W7" s="14"/>
      <c r="X7" s="15"/>
      <c r="Y7" s="13"/>
      <c r="Z7" s="14"/>
      <c r="AA7" s="14"/>
      <c r="AB7" s="15"/>
    </row>
    <row r="8" ht="9" customHeight="1" spans="1:28">
      <c r="A8" s="8"/>
      <c r="B8" s="9"/>
      <c r="C8" s="13"/>
      <c r="D8" s="14"/>
      <c r="E8" s="14"/>
      <c r="F8" s="15"/>
      <c r="G8" s="13"/>
      <c r="H8" s="14"/>
      <c r="I8" s="14"/>
      <c r="J8" s="15"/>
      <c r="K8" s="13"/>
      <c r="L8" s="14"/>
      <c r="M8" s="14"/>
      <c r="N8" s="28"/>
      <c r="O8" s="7"/>
      <c r="P8" s="15"/>
      <c r="Q8" s="13"/>
      <c r="R8" s="14"/>
      <c r="S8" s="14"/>
      <c r="T8" s="15"/>
      <c r="U8" s="13"/>
      <c r="V8" s="14"/>
      <c r="W8" s="14"/>
      <c r="X8" s="15"/>
      <c r="Y8" s="13"/>
      <c r="Z8" s="14"/>
      <c r="AA8" s="14"/>
      <c r="AB8" s="15"/>
    </row>
    <row r="9" ht="9" customHeight="1" spans="1:28">
      <c r="A9" s="8"/>
      <c r="B9" s="9"/>
      <c r="C9" s="13"/>
      <c r="D9" s="14"/>
      <c r="E9" s="14"/>
      <c r="F9" s="15"/>
      <c r="G9" s="13"/>
      <c r="H9" s="14"/>
      <c r="I9" s="14"/>
      <c r="J9" s="15"/>
      <c r="K9" s="13"/>
      <c r="L9" s="14"/>
      <c r="M9" s="14"/>
      <c r="N9" s="28"/>
      <c r="O9" s="7"/>
      <c r="P9" s="15"/>
      <c r="Q9" s="13"/>
      <c r="R9" s="14"/>
      <c r="S9" s="14"/>
      <c r="T9" s="15"/>
      <c r="U9" s="13"/>
      <c r="V9" s="14"/>
      <c r="W9" s="14"/>
      <c r="X9" s="15"/>
      <c r="Y9" s="13"/>
      <c r="Z9" s="14"/>
      <c r="AA9" s="14"/>
      <c r="AB9" s="15"/>
    </row>
    <row r="10" ht="22" customHeight="1" spans="1:28">
      <c r="A10" s="8"/>
      <c r="B10" s="9"/>
      <c r="C10" s="16"/>
      <c r="D10" s="17"/>
      <c r="E10" s="17"/>
      <c r="F10" s="18"/>
      <c r="G10" s="16"/>
      <c r="H10" s="17"/>
      <c r="I10" s="17"/>
      <c r="J10" s="18"/>
      <c r="K10" s="16"/>
      <c r="L10" s="17"/>
      <c r="M10" s="17"/>
      <c r="N10" s="17"/>
      <c r="O10" s="7"/>
      <c r="P10" s="15"/>
      <c r="Q10" s="16"/>
      <c r="R10" s="17"/>
      <c r="S10" s="17"/>
      <c r="T10" s="18"/>
      <c r="U10" s="16"/>
      <c r="V10" s="17"/>
      <c r="W10" s="17"/>
      <c r="X10" s="18"/>
      <c r="Y10" s="16"/>
      <c r="Z10" s="17"/>
      <c r="AA10" s="17"/>
      <c r="AB10" s="18"/>
    </row>
    <row r="11" ht="72" customHeight="1" spans="1:28">
      <c r="A11" s="8"/>
      <c r="B11" s="19"/>
      <c r="C11" s="20" t="s">
        <v>25</v>
      </c>
      <c r="D11" s="20" t="s">
        <v>26</v>
      </c>
      <c r="E11" s="20" t="s">
        <v>27</v>
      </c>
      <c r="F11" s="20" t="s">
        <v>28</v>
      </c>
      <c r="G11" s="20" t="s">
        <v>25</v>
      </c>
      <c r="H11" s="20" t="s">
        <v>26</v>
      </c>
      <c r="I11" s="20" t="s">
        <v>27</v>
      </c>
      <c r="J11" s="20" t="s">
        <v>28</v>
      </c>
      <c r="K11" s="20" t="s">
        <v>25</v>
      </c>
      <c r="L11" s="20" t="s">
        <v>26</v>
      </c>
      <c r="M11" s="20" t="s">
        <v>27</v>
      </c>
      <c r="N11" s="16" t="s">
        <v>28</v>
      </c>
      <c r="O11" s="7"/>
      <c r="P11" s="18"/>
      <c r="Q11" s="20" t="s">
        <v>25</v>
      </c>
      <c r="R11" s="20" t="s">
        <v>26</v>
      </c>
      <c r="S11" s="20" t="s">
        <v>27</v>
      </c>
      <c r="T11" s="20" t="s">
        <v>28</v>
      </c>
      <c r="U11" s="20" t="s">
        <v>25</v>
      </c>
      <c r="V11" s="20" t="s">
        <v>26</v>
      </c>
      <c r="W11" s="20" t="s">
        <v>27</v>
      </c>
      <c r="X11" s="20" t="s">
        <v>28</v>
      </c>
      <c r="Y11" s="20" t="s">
        <v>25</v>
      </c>
      <c r="Z11" s="20" t="s">
        <v>26</v>
      </c>
      <c r="AA11" s="20" t="s">
        <v>27</v>
      </c>
      <c r="AB11" s="20" t="s">
        <v>28</v>
      </c>
    </row>
    <row r="12" s="1" customFormat="1" ht="41" customHeight="1" spans="1:28">
      <c r="A12" s="20"/>
      <c r="B12" s="7" t="s">
        <v>29</v>
      </c>
      <c r="C12" s="7">
        <f>C13+C14+C15+C16+C17+C18+C19+C20</f>
        <v>260000</v>
      </c>
      <c r="D12" s="7">
        <f t="shared" ref="D12:AB12" si="0">D13+D14+D15+D16+D17+D18+D19+D20</f>
        <v>1879</v>
      </c>
      <c r="E12" s="7">
        <f t="shared" si="0"/>
        <v>12100</v>
      </c>
      <c r="F12" s="7">
        <f t="shared" si="0"/>
        <v>247900</v>
      </c>
      <c r="G12" s="7">
        <f t="shared" si="0"/>
        <v>14730</v>
      </c>
      <c r="H12" s="7">
        <f t="shared" si="0"/>
        <v>420</v>
      </c>
      <c r="I12" s="7">
        <f t="shared" si="0"/>
        <v>3650</v>
      </c>
      <c r="J12" s="7">
        <f t="shared" si="0"/>
        <v>11080</v>
      </c>
      <c r="K12" s="7">
        <f t="shared" si="0"/>
        <v>3500</v>
      </c>
      <c r="L12" s="7">
        <f t="shared" si="0"/>
        <v>5</v>
      </c>
      <c r="M12" s="7">
        <f t="shared" si="0"/>
        <v>46</v>
      </c>
      <c r="N12" s="7">
        <f t="shared" si="0"/>
        <v>3454</v>
      </c>
      <c r="O12" s="7">
        <f t="shared" si="0"/>
        <v>49215</v>
      </c>
      <c r="P12" s="7">
        <f t="shared" si="0"/>
        <v>10000</v>
      </c>
      <c r="Q12" s="7">
        <f t="shared" si="0"/>
        <v>7500</v>
      </c>
      <c r="R12" s="7">
        <f t="shared" si="0"/>
        <v>188</v>
      </c>
      <c r="S12" s="7">
        <f t="shared" si="0"/>
        <v>835</v>
      </c>
      <c r="T12" s="7">
        <f t="shared" si="0"/>
        <v>6665</v>
      </c>
      <c r="U12" s="7">
        <f t="shared" si="0"/>
        <v>3100</v>
      </c>
      <c r="V12" s="7">
        <f t="shared" si="0"/>
        <v>310</v>
      </c>
      <c r="W12" s="7">
        <f t="shared" si="0"/>
        <v>440</v>
      </c>
      <c r="X12" s="7">
        <f t="shared" si="0"/>
        <v>2660</v>
      </c>
      <c r="Y12" s="7">
        <f t="shared" si="0"/>
        <v>20000</v>
      </c>
      <c r="Z12" s="7">
        <f t="shared" si="0"/>
        <v>10</v>
      </c>
      <c r="AA12" s="7">
        <f t="shared" si="0"/>
        <v>200</v>
      </c>
      <c r="AB12" s="7">
        <f t="shared" si="0"/>
        <v>19800</v>
      </c>
    </row>
    <row r="13" s="1" customFormat="1" ht="34" customHeight="1" spans="1:28">
      <c r="A13" s="7">
        <v>1</v>
      </c>
      <c r="B13" s="7" t="s">
        <v>30</v>
      </c>
      <c r="C13" s="7">
        <v>30000</v>
      </c>
      <c r="D13" s="7">
        <v>100</v>
      </c>
      <c r="E13" s="7">
        <v>480</v>
      </c>
      <c r="F13" s="7">
        <f t="shared" ref="F13:F19" si="1">C13-E13</f>
        <v>29520</v>
      </c>
      <c r="G13" s="7">
        <v>900</v>
      </c>
      <c r="H13" s="7">
        <v>25</v>
      </c>
      <c r="I13" s="7">
        <v>160</v>
      </c>
      <c r="J13" s="7">
        <f t="shared" ref="J13:J19" si="2">G13-I13</f>
        <v>740</v>
      </c>
      <c r="K13" s="7">
        <v>450</v>
      </c>
      <c r="L13" s="7">
        <v>0</v>
      </c>
      <c r="M13" s="7">
        <v>0</v>
      </c>
      <c r="N13" s="7">
        <f t="shared" ref="N13:N19" si="3">K13-M13</f>
        <v>450</v>
      </c>
      <c r="O13" s="7">
        <v>0</v>
      </c>
      <c r="P13" s="7">
        <v>3000</v>
      </c>
      <c r="Q13" s="7">
        <v>950</v>
      </c>
      <c r="R13" s="7">
        <v>30</v>
      </c>
      <c r="S13" s="7">
        <v>140</v>
      </c>
      <c r="T13" s="7">
        <f t="shared" ref="T13:T19" si="4">Q13-S13</f>
        <v>810</v>
      </c>
      <c r="U13" s="7">
        <v>200</v>
      </c>
      <c r="V13" s="7">
        <v>5</v>
      </c>
      <c r="W13" s="7">
        <v>15</v>
      </c>
      <c r="X13" s="7">
        <f t="shared" ref="X13:X19" si="5">U13-W13</f>
        <v>185</v>
      </c>
      <c r="Y13" s="7">
        <v>2600</v>
      </c>
      <c r="Z13" s="7">
        <v>0</v>
      </c>
      <c r="AA13" s="7">
        <v>0</v>
      </c>
      <c r="AB13" s="7">
        <f t="shared" ref="AB13:AB19" si="6">Y13-AA13</f>
        <v>2600</v>
      </c>
    </row>
    <row r="14" s="1" customFormat="1" ht="34" customHeight="1" spans="1:28">
      <c r="A14" s="7">
        <v>2</v>
      </c>
      <c r="B14" s="7" t="s">
        <v>31</v>
      </c>
      <c r="C14" s="7">
        <v>40000</v>
      </c>
      <c r="D14" s="7">
        <v>502</v>
      </c>
      <c r="E14" s="7">
        <v>2400</v>
      </c>
      <c r="F14" s="7">
        <f t="shared" si="1"/>
        <v>37600</v>
      </c>
      <c r="G14" s="7">
        <v>1200</v>
      </c>
      <c r="H14" s="7">
        <v>30</v>
      </c>
      <c r="I14" s="7">
        <v>260</v>
      </c>
      <c r="J14" s="7">
        <f t="shared" si="2"/>
        <v>940</v>
      </c>
      <c r="K14" s="7">
        <v>450</v>
      </c>
      <c r="L14" s="7">
        <v>0</v>
      </c>
      <c r="M14" s="7">
        <v>0</v>
      </c>
      <c r="N14" s="7">
        <f t="shared" si="3"/>
        <v>450</v>
      </c>
      <c r="O14" s="7">
        <v>0</v>
      </c>
      <c r="P14" s="7">
        <v>50</v>
      </c>
      <c r="Q14" s="7">
        <v>500</v>
      </c>
      <c r="R14" s="7">
        <v>20</v>
      </c>
      <c r="S14" s="7">
        <v>85</v>
      </c>
      <c r="T14" s="7">
        <f t="shared" si="4"/>
        <v>415</v>
      </c>
      <c r="U14" s="7">
        <v>450</v>
      </c>
      <c r="V14" s="7">
        <v>15</v>
      </c>
      <c r="W14" s="7">
        <v>25</v>
      </c>
      <c r="X14" s="7">
        <f t="shared" si="5"/>
        <v>425</v>
      </c>
      <c r="Y14" s="7">
        <v>800</v>
      </c>
      <c r="Z14" s="7">
        <v>0</v>
      </c>
      <c r="AA14" s="7">
        <v>0</v>
      </c>
      <c r="AB14" s="7">
        <f t="shared" si="6"/>
        <v>800</v>
      </c>
    </row>
    <row r="15" s="1" customFormat="1" ht="34" customHeight="1" spans="1:28">
      <c r="A15" s="7">
        <v>3</v>
      </c>
      <c r="B15" s="7" t="s">
        <v>32</v>
      </c>
      <c r="C15" s="7">
        <v>35000</v>
      </c>
      <c r="D15" s="7">
        <v>400</v>
      </c>
      <c r="E15" s="7">
        <v>1920</v>
      </c>
      <c r="F15" s="7">
        <f t="shared" si="1"/>
        <v>33080</v>
      </c>
      <c r="G15" s="7">
        <v>1400</v>
      </c>
      <c r="H15" s="7">
        <v>20</v>
      </c>
      <c r="I15" s="7">
        <v>150</v>
      </c>
      <c r="J15" s="7">
        <f t="shared" si="2"/>
        <v>1250</v>
      </c>
      <c r="K15" s="7">
        <v>100</v>
      </c>
      <c r="L15" s="7">
        <v>0</v>
      </c>
      <c r="M15" s="7">
        <v>0</v>
      </c>
      <c r="N15" s="7">
        <f t="shared" si="3"/>
        <v>100</v>
      </c>
      <c r="O15" s="7">
        <v>0</v>
      </c>
      <c r="P15" s="7">
        <v>1750</v>
      </c>
      <c r="Q15" s="7">
        <v>550</v>
      </c>
      <c r="R15" s="7">
        <v>28</v>
      </c>
      <c r="S15" s="7">
        <v>100</v>
      </c>
      <c r="T15" s="7">
        <f t="shared" si="4"/>
        <v>450</v>
      </c>
      <c r="U15" s="7">
        <v>450</v>
      </c>
      <c r="V15" s="7">
        <v>10</v>
      </c>
      <c r="W15" s="7">
        <v>22</v>
      </c>
      <c r="X15" s="7">
        <f t="shared" si="5"/>
        <v>428</v>
      </c>
      <c r="Y15" s="7">
        <v>600</v>
      </c>
      <c r="Z15" s="7">
        <v>0</v>
      </c>
      <c r="AA15" s="7">
        <v>0</v>
      </c>
      <c r="AB15" s="7">
        <f t="shared" si="6"/>
        <v>600</v>
      </c>
    </row>
    <row r="16" s="1" customFormat="1" ht="34" customHeight="1" spans="1:28">
      <c r="A16" s="7">
        <v>4</v>
      </c>
      <c r="B16" s="7" t="s">
        <v>34</v>
      </c>
      <c r="C16" s="7">
        <v>34000</v>
      </c>
      <c r="D16" s="7">
        <v>200</v>
      </c>
      <c r="E16" s="7">
        <v>2000</v>
      </c>
      <c r="F16" s="7">
        <f t="shared" si="1"/>
        <v>32000</v>
      </c>
      <c r="G16" s="7">
        <v>3000</v>
      </c>
      <c r="H16" s="37">
        <v>206</v>
      </c>
      <c r="I16" s="37">
        <v>1800</v>
      </c>
      <c r="J16" s="37">
        <f t="shared" si="2"/>
        <v>1200</v>
      </c>
      <c r="K16" s="37">
        <v>900</v>
      </c>
      <c r="L16" s="37">
        <v>2</v>
      </c>
      <c r="M16" s="37">
        <v>16</v>
      </c>
      <c r="N16" s="37">
        <f t="shared" si="3"/>
        <v>884</v>
      </c>
      <c r="O16" s="37">
        <v>0</v>
      </c>
      <c r="P16" s="37">
        <v>2600</v>
      </c>
      <c r="Q16" s="37">
        <v>1520</v>
      </c>
      <c r="R16" s="37">
        <v>20</v>
      </c>
      <c r="S16" s="37">
        <v>180</v>
      </c>
      <c r="T16" s="37">
        <f t="shared" si="4"/>
        <v>1340</v>
      </c>
      <c r="U16" s="37">
        <v>300</v>
      </c>
      <c r="V16" s="37">
        <v>154</v>
      </c>
      <c r="W16" s="37">
        <v>240</v>
      </c>
      <c r="X16" s="37">
        <f t="shared" si="5"/>
        <v>60</v>
      </c>
      <c r="Y16" s="7">
        <v>3100</v>
      </c>
      <c r="Z16" s="7">
        <v>0</v>
      </c>
      <c r="AA16" s="7">
        <v>0</v>
      </c>
      <c r="AB16" s="7">
        <f t="shared" si="6"/>
        <v>3100</v>
      </c>
    </row>
    <row r="17" s="1" customFormat="1" ht="37" customHeight="1" spans="1:28">
      <c r="A17" s="7">
        <v>5</v>
      </c>
      <c r="B17" s="7" t="s">
        <v>35</v>
      </c>
      <c r="C17" s="7">
        <v>40000</v>
      </c>
      <c r="D17" s="7">
        <v>235</v>
      </c>
      <c r="E17" s="7">
        <v>3600</v>
      </c>
      <c r="F17" s="7">
        <f t="shared" si="1"/>
        <v>36400</v>
      </c>
      <c r="G17" s="7">
        <v>1600</v>
      </c>
      <c r="H17" s="37">
        <v>93</v>
      </c>
      <c r="I17" s="37">
        <v>800</v>
      </c>
      <c r="J17" s="37">
        <f t="shared" si="2"/>
        <v>800</v>
      </c>
      <c r="K17" s="37">
        <v>150</v>
      </c>
      <c r="L17" s="37">
        <v>0</v>
      </c>
      <c r="M17" s="37">
        <v>0</v>
      </c>
      <c r="N17" s="37">
        <f t="shared" si="3"/>
        <v>150</v>
      </c>
      <c r="O17" s="37">
        <v>0</v>
      </c>
      <c r="P17" s="37">
        <v>0</v>
      </c>
      <c r="Q17" s="37">
        <v>1530</v>
      </c>
      <c r="R17" s="37">
        <v>20</v>
      </c>
      <c r="S17" s="37">
        <v>180</v>
      </c>
      <c r="T17" s="37">
        <f t="shared" si="4"/>
        <v>1350</v>
      </c>
      <c r="U17" s="37">
        <v>700</v>
      </c>
      <c r="V17" s="37">
        <v>105</v>
      </c>
      <c r="W17" s="37">
        <v>103</v>
      </c>
      <c r="X17" s="37">
        <f t="shared" si="5"/>
        <v>597</v>
      </c>
      <c r="Y17" s="7">
        <v>2400</v>
      </c>
      <c r="Z17" s="7">
        <v>0</v>
      </c>
      <c r="AA17" s="7">
        <v>0</v>
      </c>
      <c r="AB17" s="7">
        <f t="shared" si="6"/>
        <v>2400</v>
      </c>
    </row>
    <row r="18" s="1" customFormat="1" ht="34" customHeight="1" spans="1:28">
      <c r="A18" s="7">
        <v>6</v>
      </c>
      <c r="B18" s="7" t="s">
        <v>37</v>
      </c>
      <c r="C18" s="7">
        <v>18000</v>
      </c>
      <c r="D18" s="7">
        <v>50</v>
      </c>
      <c r="E18" s="7">
        <v>400</v>
      </c>
      <c r="F18" s="7">
        <f t="shared" si="1"/>
        <v>17600</v>
      </c>
      <c r="G18" s="7">
        <v>3300</v>
      </c>
      <c r="H18" s="37">
        <v>26</v>
      </c>
      <c r="I18" s="37">
        <v>270</v>
      </c>
      <c r="J18" s="37">
        <f t="shared" si="2"/>
        <v>3030</v>
      </c>
      <c r="K18" s="37">
        <v>1000</v>
      </c>
      <c r="L18" s="37">
        <v>0</v>
      </c>
      <c r="M18" s="37">
        <v>0</v>
      </c>
      <c r="N18" s="37">
        <f t="shared" si="3"/>
        <v>1000</v>
      </c>
      <c r="O18" s="37">
        <v>0</v>
      </c>
      <c r="P18" s="37">
        <v>2600</v>
      </c>
      <c r="Q18" s="37">
        <v>1500</v>
      </c>
      <c r="R18" s="37">
        <v>50</v>
      </c>
      <c r="S18" s="37">
        <v>120</v>
      </c>
      <c r="T18" s="37">
        <f t="shared" si="4"/>
        <v>1380</v>
      </c>
      <c r="U18" s="37">
        <v>700</v>
      </c>
      <c r="V18" s="37">
        <v>15</v>
      </c>
      <c r="W18" s="37">
        <v>20</v>
      </c>
      <c r="X18" s="37">
        <f t="shared" si="5"/>
        <v>680</v>
      </c>
      <c r="Y18" s="7">
        <v>8200</v>
      </c>
      <c r="Z18" s="7">
        <v>5</v>
      </c>
      <c r="AA18" s="7">
        <v>100</v>
      </c>
      <c r="AB18" s="7">
        <f t="shared" si="6"/>
        <v>8100</v>
      </c>
    </row>
    <row r="19" s="1" customFormat="1" ht="40" customHeight="1" spans="1:28">
      <c r="A19" s="7">
        <v>7</v>
      </c>
      <c r="B19" s="7" t="s">
        <v>38</v>
      </c>
      <c r="C19" s="7">
        <v>63000</v>
      </c>
      <c r="D19" s="7">
        <v>392</v>
      </c>
      <c r="E19" s="7">
        <v>1300</v>
      </c>
      <c r="F19" s="7">
        <f t="shared" si="1"/>
        <v>61700</v>
      </c>
      <c r="G19" s="7">
        <v>3330</v>
      </c>
      <c r="H19" s="37">
        <v>20</v>
      </c>
      <c r="I19" s="37">
        <v>210</v>
      </c>
      <c r="J19" s="37">
        <f t="shared" si="2"/>
        <v>3120</v>
      </c>
      <c r="K19" s="37">
        <v>450</v>
      </c>
      <c r="L19" s="37">
        <v>3</v>
      </c>
      <c r="M19" s="37">
        <v>30</v>
      </c>
      <c r="N19" s="37">
        <f t="shared" si="3"/>
        <v>420</v>
      </c>
      <c r="O19" s="37">
        <v>0</v>
      </c>
      <c r="P19" s="37">
        <v>0</v>
      </c>
      <c r="Q19" s="37">
        <v>950</v>
      </c>
      <c r="R19" s="37">
        <v>20</v>
      </c>
      <c r="S19" s="37">
        <v>30</v>
      </c>
      <c r="T19" s="37">
        <f t="shared" si="4"/>
        <v>920</v>
      </c>
      <c r="U19" s="37">
        <v>300</v>
      </c>
      <c r="V19" s="37">
        <v>6</v>
      </c>
      <c r="W19" s="37">
        <v>15</v>
      </c>
      <c r="X19" s="37">
        <f t="shared" si="5"/>
        <v>285</v>
      </c>
      <c r="Y19" s="7">
        <v>2300</v>
      </c>
      <c r="Z19" s="7">
        <v>5</v>
      </c>
      <c r="AA19" s="7">
        <v>100</v>
      </c>
      <c r="AB19" s="7">
        <f t="shared" si="6"/>
        <v>2200</v>
      </c>
    </row>
    <row r="20" s="1" customFormat="1" ht="49" customHeight="1" spans="1:28">
      <c r="A20" s="7">
        <v>8</v>
      </c>
      <c r="B20" s="39" t="s">
        <v>85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49215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22">
        <v>0</v>
      </c>
      <c r="AA20" s="22">
        <v>0</v>
      </c>
      <c r="AB20" s="22">
        <v>0</v>
      </c>
    </row>
    <row r="21" s="3" customFormat="1"/>
  </sheetData>
  <mergeCells count="13">
    <mergeCell ref="A1:AB1"/>
    <mergeCell ref="A2:A12"/>
    <mergeCell ref="B2:B11"/>
    <mergeCell ref="O4:O11"/>
    <mergeCell ref="P6:P11"/>
    <mergeCell ref="C4:F10"/>
    <mergeCell ref="G4:J10"/>
    <mergeCell ref="K4:N10"/>
    <mergeCell ref="C2:AB3"/>
    <mergeCell ref="P4:T5"/>
    <mergeCell ref="U4:X10"/>
    <mergeCell ref="Y4:AB10"/>
    <mergeCell ref="Q6:T10"/>
  </mergeCells>
  <printOptions horizontalCentered="1"/>
  <pageMargins left="0.751388888888889" right="0.751388888888889" top="1" bottom="1" header="0.5" footer="0.5"/>
  <pageSetup paperSize="8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workbookViewId="0">
      <selection activeCell="J17" sqref="J17"/>
    </sheetView>
  </sheetViews>
  <sheetFormatPr defaultColWidth="9" defaultRowHeight="13.5"/>
  <cols>
    <col min="1" max="1" width="4.88333333333333" customWidth="1"/>
    <col min="2" max="2" width="7.63333333333333" customWidth="1"/>
    <col min="3" max="23" width="8.66666666666667" customWidth="1"/>
  </cols>
  <sheetData>
    <row r="1" ht="36" customHeight="1" spans="1:23">
      <c r="A1" s="4" t="s">
        <v>86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15" customHeight="1" spans="1:23">
      <c r="A2" s="5" t="s">
        <v>1</v>
      </c>
      <c r="B2" s="6" t="s">
        <v>2</v>
      </c>
      <c r="C2" s="7" t="s">
        <v>4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10" t="s">
        <v>5</v>
      </c>
      <c r="T2" s="11"/>
      <c r="U2" s="11"/>
      <c r="V2" s="11"/>
      <c r="W2" s="12"/>
    </row>
    <row r="3" spans="1:23">
      <c r="A3" s="8"/>
      <c r="B3" s="9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6"/>
      <c r="T3" s="17"/>
      <c r="U3" s="17"/>
      <c r="V3" s="17"/>
      <c r="W3" s="18"/>
    </row>
    <row r="4" ht="9" customHeight="1" spans="1:23">
      <c r="A4" s="8"/>
      <c r="B4" s="9"/>
      <c r="C4" s="10" t="s">
        <v>12</v>
      </c>
      <c r="D4" s="11"/>
      <c r="E4" s="11"/>
      <c r="F4" s="12"/>
      <c r="G4" s="10" t="s">
        <v>13</v>
      </c>
      <c r="H4" s="11"/>
      <c r="I4" s="11"/>
      <c r="J4" s="12"/>
      <c r="K4" s="5" t="s">
        <v>14</v>
      </c>
      <c r="L4" s="7" t="s">
        <v>15</v>
      </c>
      <c r="M4" s="7"/>
      <c r="N4" s="7"/>
      <c r="O4" s="7"/>
      <c r="P4" s="7"/>
      <c r="Q4" s="7"/>
      <c r="R4" s="5" t="s">
        <v>16</v>
      </c>
      <c r="S4" s="5" t="s">
        <v>17</v>
      </c>
      <c r="T4" s="10" t="s">
        <v>18</v>
      </c>
      <c r="U4" s="11"/>
      <c r="V4" s="11"/>
      <c r="W4" s="12"/>
    </row>
    <row r="5" ht="9" customHeight="1" spans="1:23">
      <c r="A5" s="8"/>
      <c r="B5" s="9"/>
      <c r="C5" s="13"/>
      <c r="D5" s="14"/>
      <c r="E5" s="14"/>
      <c r="F5" s="15"/>
      <c r="G5" s="13"/>
      <c r="H5" s="14"/>
      <c r="I5" s="14"/>
      <c r="J5" s="15"/>
      <c r="K5" s="8"/>
      <c r="L5" s="7"/>
      <c r="M5" s="7"/>
      <c r="N5" s="7"/>
      <c r="O5" s="7"/>
      <c r="P5" s="7"/>
      <c r="Q5" s="7"/>
      <c r="R5" s="8"/>
      <c r="S5" s="8"/>
      <c r="T5" s="13"/>
      <c r="U5" s="14"/>
      <c r="V5" s="14"/>
      <c r="W5" s="15"/>
    </row>
    <row r="6" ht="9" customHeight="1" spans="1:23">
      <c r="A6" s="8"/>
      <c r="B6" s="9"/>
      <c r="C6" s="13"/>
      <c r="D6" s="14"/>
      <c r="E6" s="14"/>
      <c r="F6" s="15"/>
      <c r="G6" s="13"/>
      <c r="H6" s="14"/>
      <c r="I6" s="14"/>
      <c r="J6" s="15"/>
      <c r="K6" s="8"/>
      <c r="L6" s="7" t="s">
        <v>21</v>
      </c>
      <c r="M6" s="7"/>
      <c r="N6" s="7"/>
      <c r="O6" s="7"/>
      <c r="P6" s="7"/>
      <c r="Q6" s="5" t="s">
        <v>22</v>
      </c>
      <c r="R6" s="8"/>
      <c r="S6" s="8"/>
      <c r="T6" s="13"/>
      <c r="U6" s="14"/>
      <c r="V6" s="14"/>
      <c r="W6" s="15"/>
    </row>
    <row r="7" ht="9" customHeight="1" spans="1:23">
      <c r="A7" s="8"/>
      <c r="B7" s="9"/>
      <c r="C7" s="13"/>
      <c r="D7" s="14"/>
      <c r="E7" s="14"/>
      <c r="F7" s="15"/>
      <c r="G7" s="13"/>
      <c r="H7" s="14"/>
      <c r="I7" s="14"/>
      <c r="J7" s="15"/>
      <c r="K7" s="8"/>
      <c r="L7" s="7"/>
      <c r="M7" s="7"/>
      <c r="N7" s="7"/>
      <c r="O7" s="7"/>
      <c r="P7" s="7"/>
      <c r="Q7" s="8"/>
      <c r="R7" s="8"/>
      <c r="S7" s="8"/>
      <c r="T7" s="13"/>
      <c r="U7" s="14"/>
      <c r="V7" s="14"/>
      <c r="W7" s="15"/>
    </row>
    <row r="8" ht="9" customHeight="1" spans="1:23">
      <c r="A8" s="8"/>
      <c r="B8" s="9"/>
      <c r="C8" s="13"/>
      <c r="D8" s="14"/>
      <c r="E8" s="14"/>
      <c r="F8" s="15"/>
      <c r="G8" s="13"/>
      <c r="H8" s="14"/>
      <c r="I8" s="14"/>
      <c r="J8" s="15"/>
      <c r="K8" s="8"/>
      <c r="L8" s="7"/>
      <c r="M8" s="7"/>
      <c r="N8" s="7"/>
      <c r="O8" s="7"/>
      <c r="P8" s="7"/>
      <c r="Q8" s="8"/>
      <c r="R8" s="8"/>
      <c r="S8" s="8"/>
      <c r="T8" s="13"/>
      <c r="U8" s="14"/>
      <c r="V8" s="14"/>
      <c r="W8" s="15"/>
    </row>
    <row r="9" ht="9" customHeight="1" spans="1:23">
      <c r="A9" s="8"/>
      <c r="B9" s="9"/>
      <c r="C9" s="13"/>
      <c r="D9" s="14"/>
      <c r="E9" s="14"/>
      <c r="F9" s="15"/>
      <c r="G9" s="13"/>
      <c r="H9" s="14"/>
      <c r="I9" s="14"/>
      <c r="J9" s="15"/>
      <c r="K9" s="8"/>
      <c r="L9" s="10" t="s">
        <v>23</v>
      </c>
      <c r="M9" s="11"/>
      <c r="N9" s="11"/>
      <c r="O9" s="12"/>
      <c r="P9" s="5" t="s">
        <v>24</v>
      </c>
      <c r="Q9" s="8"/>
      <c r="R9" s="8"/>
      <c r="S9" s="8"/>
      <c r="T9" s="13"/>
      <c r="U9" s="14"/>
      <c r="V9" s="14"/>
      <c r="W9" s="15"/>
    </row>
    <row r="10" ht="15" customHeight="1" spans="1:23">
      <c r="A10" s="8"/>
      <c r="B10" s="9"/>
      <c r="C10" s="16"/>
      <c r="D10" s="17"/>
      <c r="E10" s="17"/>
      <c r="F10" s="18"/>
      <c r="G10" s="16"/>
      <c r="H10" s="17"/>
      <c r="I10" s="17"/>
      <c r="J10" s="18"/>
      <c r="K10" s="8"/>
      <c r="L10" s="16"/>
      <c r="M10" s="17"/>
      <c r="N10" s="17"/>
      <c r="O10" s="18"/>
      <c r="P10" s="8"/>
      <c r="Q10" s="8"/>
      <c r="R10" s="8"/>
      <c r="S10" s="8"/>
      <c r="T10" s="16"/>
      <c r="U10" s="17"/>
      <c r="V10" s="17"/>
      <c r="W10" s="18"/>
    </row>
    <row r="11" ht="75" customHeight="1" spans="1:23">
      <c r="A11" s="8"/>
      <c r="B11" s="19"/>
      <c r="C11" s="20" t="s">
        <v>25</v>
      </c>
      <c r="D11" s="20" t="s">
        <v>26</v>
      </c>
      <c r="E11" s="20" t="s">
        <v>27</v>
      </c>
      <c r="F11" s="20" t="s">
        <v>28</v>
      </c>
      <c r="G11" s="20" t="s">
        <v>25</v>
      </c>
      <c r="H11" s="20" t="s">
        <v>26</v>
      </c>
      <c r="I11" s="20" t="s">
        <v>27</v>
      </c>
      <c r="J11" s="20" t="s">
        <v>28</v>
      </c>
      <c r="K11" s="20"/>
      <c r="L11" s="20" t="s">
        <v>25</v>
      </c>
      <c r="M11" s="20" t="s">
        <v>26</v>
      </c>
      <c r="N11" s="20" t="s">
        <v>27</v>
      </c>
      <c r="O11" s="20" t="s">
        <v>28</v>
      </c>
      <c r="P11" s="20"/>
      <c r="Q11" s="20"/>
      <c r="R11" s="20"/>
      <c r="S11" s="20"/>
      <c r="T11" s="20" t="s">
        <v>25</v>
      </c>
      <c r="U11" s="20" t="s">
        <v>26</v>
      </c>
      <c r="V11" s="20" t="s">
        <v>27</v>
      </c>
      <c r="W11" s="20" t="s">
        <v>28</v>
      </c>
    </row>
    <row r="12" s="1" customFormat="1" ht="37" customHeight="1" spans="1:23">
      <c r="A12" s="20"/>
      <c r="B12" s="7" t="s">
        <v>29</v>
      </c>
      <c r="C12" s="7">
        <f>C13+C14+C15+C16+C17+C18+C19</f>
        <v>3950</v>
      </c>
      <c r="D12" s="7">
        <f t="shared" ref="D12:W12" si="0">D13+D14+D15+D16+D17+D18+D19</f>
        <v>101</v>
      </c>
      <c r="E12" s="7">
        <f t="shared" si="0"/>
        <v>950</v>
      </c>
      <c r="F12" s="7">
        <f t="shared" si="0"/>
        <v>3000</v>
      </c>
      <c r="G12" s="7">
        <f t="shared" si="0"/>
        <v>9761</v>
      </c>
      <c r="H12" s="7">
        <f t="shared" si="0"/>
        <v>183</v>
      </c>
      <c r="I12" s="7">
        <f t="shared" si="0"/>
        <v>4061</v>
      </c>
      <c r="J12" s="7">
        <f t="shared" si="0"/>
        <v>5700</v>
      </c>
      <c r="K12" s="7">
        <f t="shared" si="0"/>
        <v>1000</v>
      </c>
      <c r="L12" s="7">
        <f t="shared" si="0"/>
        <v>800</v>
      </c>
      <c r="M12" s="7">
        <f t="shared" si="0"/>
        <v>1</v>
      </c>
      <c r="N12" s="7">
        <f t="shared" si="0"/>
        <v>3</v>
      </c>
      <c r="O12" s="7">
        <f t="shared" si="0"/>
        <v>797</v>
      </c>
      <c r="P12" s="7">
        <f t="shared" si="0"/>
        <v>1500</v>
      </c>
      <c r="Q12" s="7">
        <f t="shared" si="0"/>
        <v>2300</v>
      </c>
      <c r="R12" s="7">
        <f t="shared" si="0"/>
        <v>310</v>
      </c>
      <c r="S12" s="7">
        <f t="shared" si="0"/>
        <v>800</v>
      </c>
      <c r="T12" s="7">
        <f t="shared" si="0"/>
        <v>2000</v>
      </c>
      <c r="U12" s="7">
        <f t="shared" si="0"/>
        <v>1</v>
      </c>
      <c r="V12" s="7">
        <f t="shared" si="0"/>
        <v>8</v>
      </c>
      <c r="W12" s="7">
        <f t="shared" si="0"/>
        <v>1992</v>
      </c>
    </row>
    <row r="13" s="1" customFormat="1" ht="40" customHeight="1" spans="1:23">
      <c r="A13" s="7">
        <v>1</v>
      </c>
      <c r="B13" s="7" t="s">
        <v>30</v>
      </c>
      <c r="C13" s="7">
        <v>680</v>
      </c>
      <c r="D13" s="7">
        <v>15</v>
      </c>
      <c r="E13" s="7">
        <v>100</v>
      </c>
      <c r="F13" s="7">
        <f t="shared" ref="F13:F19" si="1">C13-E13</f>
        <v>580</v>
      </c>
      <c r="G13" s="7">
        <v>1600</v>
      </c>
      <c r="H13" s="7">
        <v>50</v>
      </c>
      <c r="I13" s="7">
        <v>1500</v>
      </c>
      <c r="J13" s="7">
        <f t="shared" ref="J13:J19" si="2">G13-I13</f>
        <v>100</v>
      </c>
      <c r="K13" s="7">
        <v>300</v>
      </c>
      <c r="L13" s="7">
        <v>80</v>
      </c>
      <c r="M13" s="7">
        <v>0</v>
      </c>
      <c r="N13" s="7">
        <v>0</v>
      </c>
      <c r="O13" s="7">
        <f t="shared" ref="O13:O19" si="3">L13-N13</f>
        <v>80</v>
      </c>
      <c r="P13" s="7">
        <v>200</v>
      </c>
      <c r="Q13" s="7">
        <v>280</v>
      </c>
      <c r="R13" s="7">
        <v>100</v>
      </c>
      <c r="S13" s="7">
        <v>270</v>
      </c>
      <c r="T13" s="7">
        <v>110</v>
      </c>
      <c r="U13" s="7">
        <v>0</v>
      </c>
      <c r="V13" s="7">
        <v>0</v>
      </c>
      <c r="W13" s="7">
        <f t="shared" ref="W13:W19" si="4">T13-V13</f>
        <v>110</v>
      </c>
    </row>
    <row r="14" s="1" customFormat="1" ht="40" customHeight="1" spans="1:23">
      <c r="A14" s="7">
        <v>2</v>
      </c>
      <c r="B14" s="7" t="s">
        <v>31</v>
      </c>
      <c r="C14" s="7">
        <v>350</v>
      </c>
      <c r="D14" s="7">
        <v>5</v>
      </c>
      <c r="E14" s="7">
        <v>50</v>
      </c>
      <c r="F14" s="7">
        <f t="shared" si="1"/>
        <v>300</v>
      </c>
      <c r="G14" s="7">
        <v>1200</v>
      </c>
      <c r="H14" s="7">
        <v>40</v>
      </c>
      <c r="I14" s="7">
        <v>1200</v>
      </c>
      <c r="J14" s="7">
        <f t="shared" si="2"/>
        <v>0</v>
      </c>
      <c r="K14" s="7">
        <v>200</v>
      </c>
      <c r="L14" s="7">
        <v>150</v>
      </c>
      <c r="M14" s="7">
        <v>1</v>
      </c>
      <c r="N14" s="7">
        <v>3</v>
      </c>
      <c r="O14" s="7">
        <f t="shared" si="3"/>
        <v>147</v>
      </c>
      <c r="P14" s="7">
        <v>200</v>
      </c>
      <c r="Q14" s="7">
        <v>450</v>
      </c>
      <c r="R14" s="7">
        <v>150</v>
      </c>
      <c r="S14" s="7">
        <v>0</v>
      </c>
      <c r="T14" s="7">
        <v>620</v>
      </c>
      <c r="U14" s="22">
        <v>1</v>
      </c>
      <c r="V14" s="22">
        <v>8</v>
      </c>
      <c r="W14" s="7">
        <f t="shared" si="4"/>
        <v>612</v>
      </c>
    </row>
    <row r="15" s="1" customFormat="1" ht="40" customHeight="1" spans="1:23">
      <c r="A15" s="7">
        <v>3</v>
      </c>
      <c r="B15" s="7" t="s">
        <v>32</v>
      </c>
      <c r="C15" s="7">
        <v>250</v>
      </c>
      <c r="D15" s="7">
        <v>5</v>
      </c>
      <c r="E15" s="7">
        <v>50</v>
      </c>
      <c r="F15" s="7">
        <f t="shared" si="1"/>
        <v>200</v>
      </c>
      <c r="G15" s="7">
        <v>850</v>
      </c>
      <c r="H15" s="7">
        <v>30</v>
      </c>
      <c r="I15" s="7">
        <v>311</v>
      </c>
      <c r="J15" s="7">
        <f t="shared" si="2"/>
        <v>539</v>
      </c>
      <c r="K15" s="7">
        <v>0</v>
      </c>
      <c r="L15" s="7">
        <v>0</v>
      </c>
      <c r="M15" s="7">
        <v>0</v>
      </c>
      <c r="N15" s="7">
        <v>0</v>
      </c>
      <c r="O15" s="7">
        <f t="shared" si="3"/>
        <v>0</v>
      </c>
      <c r="P15" s="7">
        <v>50</v>
      </c>
      <c r="Q15" s="7">
        <v>50</v>
      </c>
      <c r="R15" s="7">
        <v>40</v>
      </c>
      <c r="S15" s="7">
        <v>30</v>
      </c>
      <c r="T15" s="7">
        <v>0</v>
      </c>
      <c r="U15" s="7">
        <v>0</v>
      </c>
      <c r="V15" s="7">
        <v>0</v>
      </c>
      <c r="W15" s="7">
        <f t="shared" si="4"/>
        <v>0</v>
      </c>
    </row>
    <row r="16" s="1" customFormat="1" ht="40" customHeight="1" spans="1:23">
      <c r="A16" s="7">
        <v>4</v>
      </c>
      <c r="B16" s="7" t="s">
        <v>34</v>
      </c>
      <c r="C16" s="7">
        <v>650</v>
      </c>
      <c r="D16" s="7">
        <v>26</v>
      </c>
      <c r="E16" s="7">
        <v>250</v>
      </c>
      <c r="F16" s="7">
        <f t="shared" si="1"/>
        <v>400</v>
      </c>
      <c r="G16" s="7">
        <v>1500</v>
      </c>
      <c r="H16" s="7">
        <v>41</v>
      </c>
      <c r="I16" s="7">
        <v>600</v>
      </c>
      <c r="J16" s="7">
        <f t="shared" si="2"/>
        <v>900</v>
      </c>
      <c r="K16" s="7">
        <v>100</v>
      </c>
      <c r="L16" s="7">
        <v>80</v>
      </c>
      <c r="M16" s="7">
        <v>0</v>
      </c>
      <c r="N16" s="7">
        <v>0</v>
      </c>
      <c r="O16" s="7">
        <f t="shared" si="3"/>
        <v>80</v>
      </c>
      <c r="P16" s="7">
        <v>100</v>
      </c>
      <c r="Q16" s="7">
        <v>180</v>
      </c>
      <c r="R16" s="7">
        <v>0</v>
      </c>
      <c r="S16" s="7">
        <v>270</v>
      </c>
      <c r="T16" s="7">
        <v>30</v>
      </c>
      <c r="U16" s="7">
        <v>0</v>
      </c>
      <c r="V16" s="7">
        <v>0</v>
      </c>
      <c r="W16" s="7">
        <f t="shared" si="4"/>
        <v>30</v>
      </c>
    </row>
    <row r="17" s="1" customFormat="1" ht="40" customHeight="1" spans="1:23">
      <c r="A17" s="7">
        <v>5</v>
      </c>
      <c r="B17" s="7" t="s">
        <v>35</v>
      </c>
      <c r="C17" s="7">
        <v>670</v>
      </c>
      <c r="D17" s="7">
        <v>30</v>
      </c>
      <c r="E17" s="7">
        <v>350</v>
      </c>
      <c r="F17" s="7">
        <f t="shared" si="1"/>
        <v>320</v>
      </c>
      <c r="G17" s="7">
        <v>1250</v>
      </c>
      <c r="H17" s="7">
        <v>10</v>
      </c>
      <c r="I17" s="7">
        <v>150</v>
      </c>
      <c r="J17" s="7">
        <f t="shared" si="2"/>
        <v>1100</v>
      </c>
      <c r="K17" s="7">
        <v>0</v>
      </c>
      <c r="L17" s="7">
        <v>290</v>
      </c>
      <c r="M17" s="7">
        <v>0</v>
      </c>
      <c r="N17" s="7">
        <v>0</v>
      </c>
      <c r="O17" s="7">
        <f t="shared" si="3"/>
        <v>290</v>
      </c>
      <c r="P17" s="7">
        <v>640</v>
      </c>
      <c r="Q17" s="7">
        <v>630</v>
      </c>
      <c r="R17" s="7">
        <v>0</v>
      </c>
      <c r="S17" s="7">
        <v>0</v>
      </c>
      <c r="T17" s="22">
        <v>240</v>
      </c>
      <c r="U17" s="7">
        <v>0</v>
      </c>
      <c r="V17" s="7">
        <v>0</v>
      </c>
      <c r="W17" s="7">
        <f t="shared" si="4"/>
        <v>240</v>
      </c>
    </row>
    <row r="18" s="1" customFormat="1" ht="40" customHeight="1" spans="1:23">
      <c r="A18" s="7">
        <v>6</v>
      </c>
      <c r="B18" s="7" t="s">
        <v>37</v>
      </c>
      <c r="C18" s="7">
        <v>700</v>
      </c>
      <c r="D18" s="7">
        <v>10</v>
      </c>
      <c r="E18" s="7">
        <v>80</v>
      </c>
      <c r="F18" s="7">
        <f t="shared" si="1"/>
        <v>620</v>
      </c>
      <c r="G18" s="7">
        <v>2161</v>
      </c>
      <c r="H18" s="7">
        <v>7</v>
      </c>
      <c r="I18" s="7">
        <v>200</v>
      </c>
      <c r="J18" s="7">
        <f t="shared" si="2"/>
        <v>1961</v>
      </c>
      <c r="K18" s="7">
        <v>400</v>
      </c>
      <c r="L18" s="7">
        <v>200</v>
      </c>
      <c r="M18" s="7">
        <v>0</v>
      </c>
      <c r="N18" s="7">
        <v>0</v>
      </c>
      <c r="O18" s="7">
        <f t="shared" si="3"/>
        <v>200</v>
      </c>
      <c r="P18" s="7">
        <v>80</v>
      </c>
      <c r="Q18" s="7">
        <v>480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f t="shared" si="4"/>
        <v>0</v>
      </c>
    </row>
    <row r="19" s="1" customFormat="1" ht="40" customHeight="1" spans="1:23">
      <c r="A19" s="7">
        <v>7</v>
      </c>
      <c r="B19" s="7" t="s">
        <v>38</v>
      </c>
      <c r="C19" s="7">
        <v>650</v>
      </c>
      <c r="D19" s="7">
        <v>10</v>
      </c>
      <c r="E19" s="7">
        <v>70</v>
      </c>
      <c r="F19" s="7">
        <f t="shared" si="1"/>
        <v>580</v>
      </c>
      <c r="G19" s="7">
        <v>1200</v>
      </c>
      <c r="H19" s="7">
        <v>5</v>
      </c>
      <c r="I19" s="7">
        <v>100</v>
      </c>
      <c r="J19" s="7">
        <f t="shared" si="2"/>
        <v>1100</v>
      </c>
      <c r="K19" s="7">
        <v>0</v>
      </c>
      <c r="L19" s="7">
        <v>0</v>
      </c>
      <c r="M19" s="7">
        <v>0</v>
      </c>
      <c r="N19" s="7">
        <v>0</v>
      </c>
      <c r="O19" s="7">
        <f t="shared" si="3"/>
        <v>0</v>
      </c>
      <c r="P19" s="7">
        <v>230</v>
      </c>
      <c r="Q19" s="7">
        <v>230</v>
      </c>
      <c r="R19" s="7">
        <v>20</v>
      </c>
      <c r="S19" s="7">
        <v>230</v>
      </c>
      <c r="T19" s="7">
        <v>1000</v>
      </c>
      <c r="U19" s="7">
        <v>0</v>
      </c>
      <c r="V19" s="7">
        <v>0</v>
      </c>
      <c r="W19" s="7">
        <f t="shared" si="4"/>
        <v>1000</v>
      </c>
    </row>
    <row r="20" s="3" customFormat="1"/>
    <row r="21" s="3" customFormat="1"/>
  </sheetData>
  <mergeCells count="16">
    <mergeCell ref="A1:W1"/>
    <mergeCell ref="A2:A12"/>
    <mergeCell ref="B2:B11"/>
    <mergeCell ref="K4:K11"/>
    <mergeCell ref="P9:P11"/>
    <mergeCell ref="Q6:Q11"/>
    <mergeCell ref="R4:R11"/>
    <mergeCell ref="S4:S11"/>
    <mergeCell ref="S2:W3"/>
    <mergeCell ref="C4:F10"/>
    <mergeCell ref="G4:J10"/>
    <mergeCell ref="T4:W10"/>
    <mergeCell ref="L6:P8"/>
    <mergeCell ref="C2:R3"/>
    <mergeCell ref="L4:Q5"/>
    <mergeCell ref="L9:O10"/>
  </mergeCells>
  <printOptions horizontalCentered="1"/>
  <pageMargins left="0.751388888888889" right="0.751388888888889" top="1" bottom="1" header="0.5" footer="0.5"/>
  <pageSetup paperSize="8" orientation="landscape" horizontalDpi="6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4"/>
  <sheetViews>
    <sheetView topLeftCell="A2" workbookViewId="0">
      <selection activeCell="Y21" sqref="Y21"/>
    </sheetView>
  </sheetViews>
  <sheetFormatPr defaultColWidth="9" defaultRowHeight="13.5"/>
  <cols>
    <col min="1" max="1" width="4.88333333333333" customWidth="1"/>
    <col min="2" max="2" width="7.63333333333333" customWidth="1"/>
    <col min="3" max="3" width="8.89166666666667" style="29" customWidth="1"/>
    <col min="4" max="5" width="7" customWidth="1"/>
    <col min="6" max="6" width="8" customWidth="1"/>
    <col min="7" max="28" width="7" customWidth="1"/>
  </cols>
  <sheetData>
    <row r="1" ht="36" customHeight="1" spans="1:28">
      <c r="A1" s="4" t="s">
        <v>0</v>
      </c>
      <c r="B1" s="4"/>
      <c r="C1" s="3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" customHeight="1" spans="1:28">
      <c r="A2" s="5" t="s">
        <v>1</v>
      </c>
      <c r="B2" s="6" t="s">
        <v>2</v>
      </c>
      <c r="C2" s="31" t="s">
        <v>3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>
      <c r="A3" s="8"/>
      <c r="B3" s="9"/>
      <c r="C3" s="31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ht="9" customHeight="1" spans="1:28">
      <c r="A4" s="8"/>
      <c r="B4" s="9"/>
      <c r="C4" s="32" t="s">
        <v>6</v>
      </c>
      <c r="D4" s="11"/>
      <c r="E4" s="11"/>
      <c r="F4" s="12"/>
      <c r="G4" s="10" t="s">
        <v>7</v>
      </c>
      <c r="H4" s="11"/>
      <c r="I4" s="11"/>
      <c r="J4" s="12"/>
      <c r="K4" s="10" t="s">
        <v>8</v>
      </c>
      <c r="L4" s="11"/>
      <c r="M4" s="11"/>
      <c r="N4" s="11"/>
      <c r="O4" s="7" t="s">
        <v>84</v>
      </c>
      <c r="P4" s="11" t="s">
        <v>9</v>
      </c>
      <c r="Q4" s="11"/>
      <c r="R4" s="11"/>
      <c r="S4" s="11"/>
      <c r="T4" s="12"/>
      <c r="U4" s="10" t="s">
        <v>10</v>
      </c>
      <c r="V4" s="11"/>
      <c r="W4" s="11"/>
      <c r="X4" s="12"/>
      <c r="Y4" s="10" t="s">
        <v>11</v>
      </c>
      <c r="Z4" s="11"/>
      <c r="AA4" s="11"/>
      <c r="AB4" s="12"/>
    </row>
    <row r="5" ht="9" customHeight="1" spans="1:28">
      <c r="A5" s="8"/>
      <c r="B5" s="9"/>
      <c r="C5" s="33"/>
      <c r="D5" s="14"/>
      <c r="E5" s="14"/>
      <c r="F5" s="15"/>
      <c r="G5" s="13"/>
      <c r="H5" s="14"/>
      <c r="I5" s="14"/>
      <c r="J5" s="15"/>
      <c r="K5" s="13"/>
      <c r="L5" s="14"/>
      <c r="M5" s="14"/>
      <c r="N5" s="28"/>
      <c r="O5" s="7"/>
      <c r="P5" s="17"/>
      <c r="Q5" s="17"/>
      <c r="R5" s="17"/>
      <c r="S5" s="17"/>
      <c r="T5" s="18"/>
      <c r="U5" s="13"/>
      <c r="V5" s="14"/>
      <c r="W5" s="14"/>
      <c r="X5" s="15"/>
      <c r="Y5" s="13"/>
      <c r="Z5" s="14"/>
      <c r="AA5" s="14"/>
      <c r="AB5" s="15"/>
    </row>
    <row r="6" ht="9" customHeight="1" spans="1:28">
      <c r="A6" s="8"/>
      <c r="B6" s="9"/>
      <c r="C6" s="33"/>
      <c r="D6" s="14"/>
      <c r="E6" s="14"/>
      <c r="F6" s="15"/>
      <c r="G6" s="13"/>
      <c r="H6" s="14"/>
      <c r="I6" s="14"/>
      <c r="J6" s="15"/>
      <c r="K6" s="13"/>
      <c r="L6" s="14"/>
      <c r="M6" s="14"/>
      <c r="N6" s="28"/>
      <c r="O6" s="7"/>
      <c r="P6" s="12" t="s">
        <v>19</v>
      </c>
      <c r="Q6" s="10" t="s">
        <v>20</v>
      </c>
      <c r="R6" s="11"/>
      <c r="S6" s="11"/>
      <c r="T6" s="12"/>
      <c r="U6" s="13"/>
      <c r="V6" s="14"/>
      <c r="W6" s="14"/>
      <c r="X6" s="15"/>
      <c r="Y6" s="13"/>
      <c r="Z6" s="14"/>
      <c r="AA6" s="14"/>
      <c r="AB6" s="15"/>
    </row>
    <row r="7" ht="9" customHeight="1" spans="1:28">
      <c r="A7" s="8"/>
      <c r="B7" s="9"/>
      <c r="C7" s="33"/>
      <c r="D7" s="14"/>
      <c r="E7" s="14"/>
      <c r="F7" s="15"/>
      <c r="G7" s="13"/>
      <c r="H7" s="14"/>
      <c r="I7" s="14"/>
      <c r="J7" s="15"/>
      <c r="K7" s="13"/>
      <c r="L7" s="14"/>
      <c r="M7" s="14"/>
      <c r="N7" s="28"/>
      <c r="O7" s="7"/>
      <c r="P7" s="15"/>
      <c r="Q7" s="13"/>
      <c r="R7" s="14"/>
      <c r="S7" s="14"/>
      <c r="T7" s="15"/>
      <c r="U7" s="13"/>
      <c r="V7" s="14"/>
      <c r="W7" s="14"/>
      <c r="X7" s="15"/>
      <c r="Y7" s="13"/>
      <c r="Z7" s="14"/>
      <c r="AA7" s="14"/>
      <c r="AB7" s="15"/>
    </row>
    <row r="8" ht="9" customHeight="1" spans="1:28">
      <c r="A8" s="8"/>
      <c r="B8" s="9"/>
      <c r="C8" s="33"/>
      <c r="D8" s="14"/>
      <c r="E8" s="14"/>
      <c r="F8" s="15"/>
      <c r="G8" s="13"/>
      <c r="H8" s="14"/>
      <c r="I8" s="14"/>
      <c r="J8" s="15"/>
      <c r="K8" s="13"/>
      <c r="L8" s="14"/>
      <c r="M8" s="14"/>
      <c r="N8" s="28"/>
      <c r="O8" s="7"/>
      <c r="P8" s="15"/>
      <c r="Q8" s="13"/>
      <c r="R8" s="14"/>
      <c r="S8" s="14"/>
      <c r="T8" s="15"/>
      <c r="U8" s="13"/>
      <c r="V8" s="14"/>
      <c r="W8" s="14"/>
      <c r="X8" s="15"/>
      <c r="Y8" s="13"/>
      <c r="Z8" s="14"/>
      <c r="AA8" s="14"/>
      <c r="AB8" s="15"/>
    </row>
    <row r="9" ht="9" customHeight="1" spans="1:28">
      <c r="A9" s="8"/>
      <c r="B9" s="9"/>
      <c r="C9" s="33"/>
      <c r="D9" s="14"/>
      <c r="E9" s="14"/>
      <c r="F9" s="15"/>
      <c r="G9" s="13"/>
      <c r="H9" s="14"/>
      <c r="I9" s="14"/>
      <c r="J9" s="15"/>
      <c r="K9" s="13"/>
      <c r="L9" s="14"/>
      <c r="M9" s="14"/>
      <c r="N9" s="28"/>
      <c r="O9" s="7"/>
      <c r="P9" s="15"/>
      <c r="Q9" s="13"/>
      <c r="R9" s="14"/>
      <c r="S9" s="14"/>
      <c r="T9" s="15"/>
      <c r="U9" s="13"/>
      <c r="V9" s="14"/>
      <c r="W9" s="14"/>
      <c r="X9" s="15"/>
      <c r="Y9" s="13"/>
      <c r="Z9" s="14"/>
      <c r="AA9" s="14"/>
      <c r="AB9" s="15"/>
    </row>
    <row r="10" ht="15" customHeight="1" spans="1:28">
      <c r="A10" s="8"/>
      <c r="B10" s="9"/>
      <c r="C10" s="34"/>
      <c r="D10" s="17"/>
      <c r="E10" s="17"/>
      <c r="F10" s="18"/>
      <c r="G10" s="16"/>
      <c r="H10" s="17"/>
      <c r="I10" s="17"/>
      <c r="J10" s="18"/>
      <c r="K10" s="16"/>
      <c r="L10" s="17"/>
      <c r="M10" s="17"/>
      <c r="N10" s="17"/>
      <c r="O10" s="7"/>
      <c r="P10" s="15"/>
      <c r="Q10" s="16"/>
      <c r="R10" s="17"/>
      <c r="S10" s="17"/>
      <c r="T10" s="18"/>
      <c r="U10" s="16"/>
      <c r="V10" s="17"/>
      <c r="W10" s="17"/>
      <c r="X10" s="18"/>
      <c r="Y10" s="16"/>
      <c r="Z10" s="17"/>
      <c r="AA10" s="17"/>
      <c r="AB10" s="18"/>
    </row>
    <row r="11" ht="64" customHeight="1" spans="1:28">
      <c r="A11" s="8"/>
      <c r="B11" s="19"/>
      <c r="C11" s="35" t="s">
        <v>25</v>
      </c>
      <c r="D11" s="20" t="s">
        <v>26</v>
      </c>
      <c r="E11" s="20" t="s">
        <v>27</v>
      </c>
      <c r="F11" s="20" t="s">
        <v>28</v>
      </c>
      <c r="G11" s="20" t="s">
        <v>25</v>
      </c>
      <c r="H11" s="20" t="s">
        <v>26</v>
      </c>
      <c r="I11" s="20" t="s">
        <v>27</v>
      </c>
      <c r="J11" s="20" t="s">
        <v>28</v>
      </c>
      <c r="K11" s="20" t="s">
        <v>25</v>
      </c>
      <c r="L11" s="20" t="s">
        <v>26</v>
      </c>
      <c r="M11" s="20" t="s">
        <v>27</v>
      </c>
      <c r="N11" s="16" t="s">
        <v>28</v>
      </c>
      <c r="O11" s="7"/>
      <c r="P11" s="18"/>
      <c r="Q11" s="20" t="s">
        <v>25</v>
      </c>
      <c r="R11" s="20" t="s">
        <v>26</v>
      </c>
      <c r="S11" s="20" t="s">
        <v>27</v>
      </c>
      <c r="T11" s="20" t="s">
        <v>28</v>
      </c>
      <c r="U11" s="20" t="s">
        <v>25</v>
      </c>
      <c r="V11" s="20" t="s">
        <v>26</v>
      </c>
      <c r="W11" s="20" t="s">
        <v>27</v>
      </c>
      <c r="X11" s="20" t="s">
        <v>28</v>
      </c>
      <c r="Y11" s="20" t="s">
        <v>25</v>
      </c>
      <c r="Z11" s="20" t="s">
        <v>26</v>
      </c>
      <c r="AA11" s="20" t="s">
        <v>27</v>
      </c>
      <c r="AB11" s="20" t="s">
        <v>28</v>
      </c>
    </row>
    <row r="12" s="1" customFormat="1" ht="32" customHeight="1" spans="1:28">
      <c r="A12" s="20"/>
      <c r="B12" s="7" t="s">
        <v>29</v>
      </c>
      <c r="C12" s="31">
        <f t="shared" ref="C12:N12" si="0">C13+C14+C15+C17+C18+C20+C21</f>
        <v>260000</v>
      </c>
      <c r="D12" s="7">
        <f t="shared" si="0"/>
        <v>1879</v>
      </c>
      <c r="E12" s="7">
        <f t="shared" si="0"/>
        <v>12100</v>
      </c>
      <c r="F12" s="7">
        <f t="shared" si="0"/>
        <v>247900</v>
      </c>
      <c r="G12" s="7">
        <f t="shared" si="0"/>
        <v>14730</v>
      </c>
      <c r="H12" s="7">
        <f t="shared" si="0"/>
        <v>420</v>
      </c>
      <c r="I12" s="7">
        <f t="shared" si="0"/>
        <v>3650</v>
      </c>
      <c r="J12" s="7">
        <f t="shared" si="0"/>
        <v>11080</v>
      </c>
      <c r="K12" s="7">
        <f t="shared" si="0"/>
        <v>3500</v>
      </c>
      <c r="L12" s="7">
        <f t="shared" si="0"/>
        <v>5</v>
      </c>
      <c r="M12" s="7">
        <f t="shared" si="0"/>
        <v>46</v>
      </c>
      <c r="N12" s="7">
        <f t="shared" si="0"/>
        <v>3454</v>
      </c>
      <c r="O12" s="1">
        <f>O13+O14+O15+O17+O18+O20+O21+O23</f>
        <v>49215</v>
      </c>
      <c r="P12" s="7">
        <f t="shared" ref="P12:AB12" si="1">P13+P14+P15+P17+P18+P20+P21</f>
        <v>10000</v>
      </c>
      <c r="Q12" s="7">
        <f t="shared" si="1"/>
        <v>7500</v>
      </c>
      <c r="R12" s="7">
        <f t="shared" si="1"/>
        <v>188</v>
      </c>
      <c r="S12" s="7">
        <f t="shared" si="1"/>
        <v>835</v>
      </c>
      <c r="T12" s="7">
        <f t="shared" si="1"/>
        <v>6665</v>
      </c>
      <c r="U12" s="7">
        <f t="shared" si="1"/>
        <v>3100</v>
      </c>
      <c r="V12" s="7">
        <f t="shared" si="1"/>
        <v>310</v>
      </c>
      <c r="W12" s="7">
        <f t="shared" si="1"/>
        <v>440</v>
      </c>
      <c r="X12" s="7">
        <f t="shared" si="1"/>
        <v>2660</v>
      </c>
      <c r="Y12" s="7">
        <f t="shared" si="1"/>
        <v>20000</v>
      </c>
      <c r="Z12" s="7">
        <f t="shared" si="1"/>
        <v>10</v>
      </c>
      <c r="AA12" s="7">
        <f t="shared" si="1"/>
        <v>200</v>
      </c>
      <c r="AB12" s="7">
        <f t="shared" si="1"/>
        <v>19800</v>
      </c>
    </row>
    <row r="13" s="1" customFormat="1" ht="32" customHeight="1" spans="1:28">
      <c r="A13" s="7"/>
      <c r="B13" s="7" t="s">
        <v>30</v>
      </c>
      <c r="C13" s="31">
        <v>30000</v>
      </c>
      <c r="D13" s="7">
        <v>100</v>
      </c>
      <c r="E13" s="7">
        <v>480</v>
      </c>
      <c r="F13" s="7">
        <f t="shared" ref="F13:F15" si="2">C13-E13</f>
        <v>29520</v>
      </c>
      <c r="G13" s="7">
        <v>900</v>
      </c>
      <c r="H13" s="7">
        <v>25</v>
      </c>
      <c r="I13" s="7">
        <v>160</v>
      </c>
      <c r="J13" s="7">
        <f t="shared" ref="J13:J15" si="3">G13-I13</f>
        <v>740</v>
      </c>
      <c r="K13" s="7">
        <v>450</v>
      </c>
      <c r="L13" s="7">
        <v>0</v>
      </c>
      <c r="M13" s="7">
        <v>0</v>
      </c>
      <c r="N13" s="7">
        <f t="shared" ref="N13:N15" si="4">K13-M13</f>
        <v>450</v>
      </c>
      <c r="O13" s="7">
        <v>0</v>
      </c>
      <c r="P13" s="7">
        <v>3000</v>
      </c>
      <c r="Q13" s="7">
        <v>950</v>
      </c>
      <c r="R13" s="7">
        <v>30</v>
      </c>
      <c r="S13" s="7">
        <v>140</v>
      </c>
      <c r="T13" s="7">
        <f t="shared" ref="T13:T15" si="5">Q13-S13</f>
        <v>810</v>
      </c>
      <c r="U13" s="7">
        <v>200</v>
      </c>
      <c r="V13" s="7">
        <v>5</v>
      </c>
      <c r="W13" s="7">
        <v>15</v>
      </c>
      <c r="X13" s="7">
        <f t="shared" ref="X13:X15" si="6">U13-W13</f>
        <v>185</v>
      </c>
      <c r="Y13" s="7">
        <v>2600</v>
      </c>
      <c r="Z13" s="7">
        <v>0</v>
      </c>
      <c r="AA13" s="7">
        <v>0</v>
      </c>
      <c r="AB13" s="7">
        <f t="shared" ref="AB13:AB15" si="7">Y13-AA13</f>
        <v>2600</v>
      </c>
    </row>
    <row r="14" s="1" customFormat="1" ht="32" customHeight="1" spans="1:28">
      <c r="A14" s="7"/>
      <c r="B14" s="7" t="s">
        <v>31</v>
      </c>
      <c r="C14" s="31">
        <v>40000</v>
      </c>
      <c r="D14" s="7">
        <v>502</v>
      </c>
      <c r="E14" s="7">
        <v>2400</v>
      </c>
      <c r="F14" s="7">
        <f t="shared" si="2"/>
        <v>37600</v>
      </c>
      <c r="G14" s="7">
        <v>1200</v>
      </c>
      <c r="H14" s="7">
        <v>30</v>
      </c>
      <c r="I14" s="7">
        <v>260</v>
      </c>
      <c r="J14" s="7">
        <f t="shared" si="3"/>
        <v>940</v>
      </c>
      <c r="K14" s="7">
        <v>450</v>
      </c>
      <c r="L14" s="7">
        <v>0</v>
      </c>
      <c r="M14" s="7">
        <v>0</v>
      </c>
      <c r="N14" s="7">
        <f t="shared" si="4"/>
        <v>450</v>
      </c>
      <c r="O14" s="7">
        <v>0</v>
      </c>
      <c r="P14" s="7">
        <v>50</v>
      </c>
      <c r="Q14" s="7">
        <v>500</v>
      </c>
      <c r="R14" s="7">
        <v>20</v>
      </c>
      <c r="S14" s="7">
        <v>85</v>
      </c>
      <c r="T14" s="7">
        <f t="shared" si="5"/>
        <v>415</v>
      </c>
      <c r="U14" s="7">
        <v>450</v>
      </c>
      <c r="V14" s="7">
        <v>15</v>
      </c>
      <c r="W14" s="7">
        <v>25</v>
      </c>
      <c r="X14" s="7">
        <f t="shared" si="6"/>
        <v>425</v>
      </c>
      <c r="Y14" s="7">
        <v>800</v>
      </c>
      <c r="Z14" s="7">
        <v>0</v>
      </c>
      <c r="AA14" s="7">
        <v>0</v>
      </c>
      <c r="AB14" s="7">
        <f t="shared" si="7"/>
        <v>800</v>
      </c>
    </row>
    <row r="15" s="1" customFormat="1" ht="32" customHeight="1" spans="1:28">
      <c r="A15" s="7"/>
      <c r="B15" s="7" t="s">
        <v>32</v>
      </c>
      <c r="C15" s="31">
        <v>35000</v>
      </c>
      <c r="D15" s="7">
        <v>400</v>
      </c>
      <c r="E15" s="7">
        <v>1920</v>
      </c>
      <c r="F15" s="7">
        <f t="shared" si="2"/>
        <v>33080</v>
      </c>
      <c r="G15" s="7">
        <v>1400</v>
      </c>
      <c r="H15" s="7">
        <v>20</v>
      </c>
      <c r="I15" s="7">
        <v>150</v>
      </c>
      <c r="J15" s="7">
        <f t="shared" si="3"/>
        <v>1250</v>
      </c>
      <c r="K15" s="7">
        <v>100</v>
      </c>
      <c r="L15" s="7">
        <v>0</v>
      </c>
      <c r="M15" s="7">
        <v>0</v>
      </c>
      <c r="N15" s="7">
        <f t="shared" si="4"/>
        <v>100</v>
      </c>
      <c r="O15" s="7">
        <v>0</v>
      </c>
      <c r="P15" s="7">
        <v>1750</v>
      </c>
      <c r="Q15" s="7">
        <v>550</v>
      </c>
      <c r="R15" s="7">
        <v>28</v>
      </c>
      <c r="S15" s="7">
        <v>100</v>
      </c>
      <c r="T15" s="7">
        <f t="shared" si="5"/>
        <v>450</v>
      </c>
      <c r="U15" s="7">
        <v>450</v>
      </c>
      <c r="V15" s="7">
        <v>10</v>
      </c>
      <c r="W15" s="7">
        <v>22</v>
      </c>
      <c r="X15" s="7">
        <f t="shared" si="6"/>
        <v>428</v>
      </c>
      <c r="Y15" s="7">
        <v>600</v>
      </c>
      <c r="Z15" s="7">
        <v>0</v>
      </c>
      <c r="AA15" s="7">
        <v>0</v>
      </c>
      <c r="AB15" s="7">
        <f t="shared" si="7"/>
        <v>600</v>
      </c>
    </row>
    <row r="16" s="2" customFormat="1" ht="32" customHeight="1" spans="1:28">
      <c r="A16" s="21" t="s">
        <v>33</v>
      </c>
      <c r="B16" s="21"/>
      <c r="C16" s="36">
        <v>105000</v>
      </c>
      <c r="D16" s="21">
        <f t="shared" ref="D16:N16" si="8">D13+D14+D15</f>
        <v>1002</v>
      </c>
      <c r="E16" s="21">
        <f t="shared" si="8"/>
        <v>4800</v>
      </c>
      <c r="F16" s="21">
        <f t="shared" si="8"/>
        <v>100200</v>
      </c>
      <c r="G16" s="21">
        <f t="shared" si="8"/>
        <v>3500</v>
      </c>
      <c r="H16" s="21">
        <f t="shared" si="8"/>
        <v>75</v>
      </c>
      <c r="I16" s="21">
        <f t="shared" si="8"/>
        <v>570</v>
      </c>
      <c r="J16" s="21">
        <f t="shared" si="8"/>
        <v>2930</v>
      </c>
      <c r="K16" s="21">
        <f t="shared" si="8"/>
        <v>1000</v>
      </c>
      <c r="L16" s="21">
        <f t="shared" si="8"/>
        <v>0</v>
      </c>
      <c r="M16" s="21">
        <f t="shared" si="8"/>
        <v>0</v>
      </c>
      <c r="N16" s="21">
        <f t="shared" si="8"/>
        <v>1000</v>
      </c>
      <c r="O16" s="21">
        <v>0</v>
      </c>
      <c r="P16" s="21">
        <f t="shared" ref="P16:AB16" si="9">P13+P14+P15</f>
        <v>4800</v>
      </c>
      <c r="Q16" s="21">
        <f t="shared" si="9"/>
        <v>2000</v>
      </c>
      <c r="R16" s="21">
        <f t="shared" si="9"/>
        <v>78</v>
      </c>
      <c r="S16" s="21">
        <f t="shared" si="9"/>
        <v>325</v>
      </c>
      <c r="T16" s="21">
        <f t="shared" si="9"/>
        <v>1675</v>
      </c>
      <c r="U16" s="21">
        <f t="shared" si="9"/>
        <v>1100</v>
      </c>
      <c r="V16" s="21">
        <f t="shared" si="9"/>
        <v>30</v>
      </c>
      <c r="W16" s="21">
        <f t="shared" si="9"/>
        <v>62</v>
      </c>
      <c r="X16" s="21">
        <f t="shared" si="9"/>
        <v>1038</v>
      </c>
      <c r="Y16" s="21">
        <f t="shared" si="9"/>
        <v>4000</v>
      </c>
      <c r="Z16" s="21">
        <f t="shared" si="9"/>
        <v>0</v>
      </c>
      <c r="AA16" s="21">
        <f t="shared" si="9"/>
        <v>0</v>
      </c>
      <c r="AB16" s="21">
        <f t="shared" si="9"/>
        <v>4000</v>
      </c>
    </row>
    <row r="17" s="1" customFormat="1" ht="32" customHeight="1" spans="1:28">
      <c r="A17" s="7"/>
      <c r="B17" s="7" t="s">
        <v>34</v>
      </c>
      <c r="C17" s="31">
        <v>34000</v>
      </c>
      <c r="D17" s="7">
        <v>200</v>
      </c>
      <c r="E17" s="7">
        <v>2000</v>
      </c>
      <c r="F17" s="7">
        <f t="shared" ref="F17:F21" si="10">C17-E17</f>
        <v>32000</v>
      </c>
      <c r="G17" s="7">
        <v>3000</v>
      </c>
      <c r="H17" s="37">
        <v>206</v>
      </c>
      <c r="I17" s="37">
        <v>1800</v>
      </c>
      <c r="J17" s="37">
        <f t="shared" ref="J17:J21" si="11">G17-I17</f>
        <v>1200</v>
      </c>
      <c r="K17" s="37">
        <v>900</v>
      </c>
      <c r="L17" s="37">
        <v>2</v>
      </c>
      <c r="M17" s="37">
        <v>16</v>
      </c>
      <c r="N17" s="37">
        <f t="shared" ref="N17:N21" si="12">K17-M17</f>
        <v>884</v>
      </c>
      <c r="O17" s="37">
        <v>0</v>
      </c>
      <c r="P17" s="37">
        <v>2600</v>
      </c>
      <c r="Q17" s="37">
        <v>1520</v>
      </c>
      <c r="R17" s="37">
        <v>20</v>
      </c>
      <c r="S17" s="37">
        <v>180</v>
      </c>
      <c r="T17" s="37">
        <f t="shared" ref="T17:T21" si="13">Q17-S17</f>
        <v>1340</v>
      </c>
      <c r="U17" s="37">
        <v>300</v>
      </c>
      <c r="V17" s="37">
        <v>154</v>
      </c>
      <c r="W17" s="37">
        <v>240</v>
      </c>
      <c r="X17" s="37">
        <f t="shared" ref="X17:X21" si="14">U17-W17</f>
        <v>60</v>
      </c>
      <c r="Y17" s="7">
        <v>3100</v>
      </c>
      <c r="Z17" s="7">
        <v>0</v>
      </c>
      <c r="AA17" s="7">
        <v>0</v>
      </c>
      <c r="AB17" s="7">
        <f t="shared" ref="AB17:AB21" si="15">Y17-AA17</f>
        <v>3100</v>
      </c>
    </row>
    <row r="18" s="1" customFormat="1" ht="32" customHeight="1" spans="1:28">
      <c r="A18" s="7"/>
      <c r="B18" s="7" t="s">
        <v>35</v>
      </c>
      <c r="C18" s="31">
        <v>40000</v>
      </c>
      <c r="D18" s="7">
        <v>235</v>
      </c>
      <c r="E18" s="7">
        <v>3600</v>
      </c>
      <c r="F18" s="7">
        <f t="shared" si="10"/>
        <v>36400</v>
      </c>
      <c r="G18" s="7">
        <v>1600</v>
      </c>
      <c r="H18" s="37">
        <v>93</v>
      </c>
      <c r="I18" s="37">
        <v>800</v>
      </c>
      <c r="J18" s="37">
        <f t="shared" si="11"/>
        <v>800</v>
      </c>
      <c r="K18" s="37">
        <v>150</v>
      </c>
      <c r="L18" s="37">
        <v>0</v>
      </c>
      <c r="M18" s="37">
        <v>0</v>
      </c>
      <c r="N18" s="37">
        <f t="shared" si="12"/>
        <v>150</v>
      </c>
      <c r="O18" s="37">
        <v>0</v>
      </c>
      <c r="P18" s="37">
        <v>0</v>
      </c>
      <c r="Q18" s="37">
        <v>1530</v>
      </c>
      <c r="R18" s="37">
        <v>20</v>
      </c>
      <c r="S18" s="37">
        <v>180</v>
      </c>
      <c r="T18" s="37">
        <f t="shared" si="13"/>
        <v>1350</v>
      </c>
      <c r="U18" s="37">
        <v>700</v>
      </c>
      <c r="V18" s="37">
        <v>105</v>
      </c>
      <c r="W18" s="37">
        <v>103</v>
      </c>
      <c r="X18" s="37">
        <f t="shared" si="14"/>
        <v>597</v>
      </c>
      <c r="Y18" s="7">
        <v>2400</v>
      </c>
      <c r="Z18" s="7">
        <v>0</v>
      </c>
      <c r="AA18" s="7">
        <v>0</v>
      </c>
      <c r="AB18" s="7">
        <f t="shared" si="15"/>
        <v>2400</v>
      </c>
    </row>
    <row r="19" s="2" customFormat="1" ht="32" customHeight="1" spans="1:28">
      <c r="A19" s="21" t="s">
        <v>36</v>
      </c>
      <c r="B19" s="21"/>
      <c r="C19" s="36">
        <v>74000</v>
      </c>
      <c r="D19" s="21">
        <f t="shared" ref="D19:N19" si="16">D17+D18</f>
        <v>435</v>
      </c>
      <c r="E19" s="21">
        <f t="shared" si="16"/>
        <v>5600</v>
      </c>
      <c r="F19" s="21">
        <f t="shared" si="16"/>
        <v>68400</v>
      </c>
      <c r="G19" s="21">
        <f t="shared" si="16"/>
        <v>4600</v>
      </c>
      <c r="H19" s="38">
        <f t="shared" si="16"/>
        <v>299</v>
      </c>
      <c r="I19" s="38">
        <f t="shared" si="16"/>
        <v>2600</v>
      </c>
      <c r="J19" s="38">
        <f t="shared" si="16"/>
        <v>2000</v>
      </c>
      <c r="K19" s="38">
        <f t="shared" si="16"/>
        <v>1050</v>
      </c>
      <c r="L19" s="38">
        <f t="shared" si="16"/>
        <v>2</v>
      </c>
      <c r="M19" s="38">
        <f t="shared" si="16"/>
        <v>16</v>
      </c>
      <c r="N19" s="38">
        <f t="shared" si="16"/>
        <v>1034</v>
      </c>
      <c r="O19" s="38">
        <v>0</v>
      </c>
      <c r="P19" s="38">
        <f t="shared" ref="P19:AB19" si="17">P17+P18</f>
        <v>2600</v>
      </c>
      <c r="Q19" s="38">
        <f t="shared" si="17"/>
        <v>3050</v>
      </c>
      <c r="R19" s="38">
        <f t="shared" si="17"/>
        <v>40</v>
      </c>
      <c r="S19" s="38">
        <f t="shared" si="17"/>
        <v>360</v>
      </c>
      <c r="T19" s="38">
        <f t="shared" si="17"/>
        <v>2690</v>
      </c>
      <c r="U19" s="38">
        <f t="shared" si="17"/>
        <v>1000</v>
      </c>
      <c r="V19" s="38">
        <f t="shared" si="17"/>
        <v>259</v>
      </c>
      <c r="W19" s="38">
        <f t="shared" si="17"/>
        <v>343</v>
      </c>
      <c r="X19" s="38">
        <f t="shared" si="17"/>
        <v>657</v>
      </c>
      <c r="Y19" s="21">
        <f t="shared" si="17"/>
        <v>5500</v>
      </c>
      <c r="Z19" s="21">
        <f t="shared" si="17"/>
        <v>0</v>
      </c>
      <c r="AA19" s="21">
        <f t="shared" si="17"/>
        <v>0</v>
      </c>
      <c r="AB19" s="21">
        <f t="shared" si="17"/>
        <v>5500</v>
      </c>
    </row>
    <row r="20" s="1" customFormat="1" ht="32" customHeight="1" spans="1:28">
      <c r="A20" s="7"/>
      <c r="B20" s="7" t="s">
        <v>37</v>
      </c>
      <c r="C20" s="31">
        <v>18000</v>
      </c>
      <c r="D20" s="7">
        <v>50</v>
      </c>
      <c r="E20" s="7">
        <v>400</v>
      </c>
      <c r="F20" s="7">
        <f t="shared" si="10"/>
        <v>17600</v>
      </c>
      <c r="G20" s="7">
        <v>3300</v>
      </c>
      <c r="H20" s="37">
        <v>26</v>
      </c>
      <c r="I20" s="37">
        <v>270</v>
      </c>
      <c r="J20" s="37">
        <f t="shared" si="11"/>
        <v>3030</v>
      </c>
      <c r="K20" s="37">
        <v>1000</v>
      </c>
      <c r="L20" s="37">
        <v>0</v>
      </c>
      <c r="M20" s="37">
        <v>0</v>
      </c>
      <c r="N20" s="37">
        <f t="shared" si="12"/>
        <v>1000</v>
      </c>
      <c r="O20" s="37">
        <v>0</v>
      </c>
      <c r="P20" s="37">
        <v>2600</v>
      </c>
      <c r="Q20" s="37">
        <v>1500</v>
      </c>
      <c r="R20" s="37">
        <v>50</v>
      </c>
      <c r="S20" s="37">
        <v>120</v>
      </c>
      <c r="T20" s="37">
        <f t="shared" si="13"/>
        <v>1380</v>
      </c>
      <c r="U20" s="37">
        <v>700</v>
      </c>
      <c r="V20" s="37">
        <v>15</v>
      </c>
      <c r="W20" s="37">
        <v>20</v>
      </c>
      <c r="X20" s="37">
        <f t="shared" si="14"/>
        <v>680</v>
      </c>
      <c r="Y20" s="7">
        <v>8200</v>
      </c>
      <c r="Z20" s="7">
        <v>5</v>
      </c>
      <c r="AA20" s="7">
        <v>100</v>
      </c>
      <c r="AB20" s="7">
        <f t="shared" si="15"/>
        <v>8100</v>
      </c>
    </row>
    <row r="21" s="1" customFormat="1" ht="32" customHeight="1" spans="1:28">
      <c r="A21" s="7"/>
      <c r="B21" s="7" t="s">
        <v>38</v>
      </c>
      <c r="C21" s="31">
        <v>63000</v>
      </c>
      <c r="D21" s="7">
        <v>392</v>
      </c>
      <c r="E21" s="7">
        <v>1300</v>
      </c>
      <c r="F21" s="7">
        <f t="shared" si="10"/>
        <v>61700</v>
      </c>
      <c r="G21" s="7">
        <v>3330</v>
      </c>
      <c r="H21" s="37">
        <v>20</v>
      </c>
      <c r="I21" s="37">
        <v>210</v>
      </c>
      <c r="J21" s="37">
        <f t="shared" si="11"/>
        <v>3120</v>
      </c>
      <c r="K21" s="37">
        <v>450</v>
      </c>
      <c r="L21" s="37">
        <v>3</v>
      </c>
      <c r="M21" s="37">
        <v>30</v>
      </c>
      <c r="N21" s="37">
        <f t="shared" si="12"/>
        <v>420</v>
      </c>
      <c r="O21" s="37">
        <v>0</v>
      </c>
      <c r="P21" s="37">
        <v>0</v>
      </c>
      <c r="Q21" s="37">
        <v>950</v>
      </c>
      <c r="R21" s="37">
        <v>20</v>
      </c>
      <c r="S21" s="37">
        <v>30</v>
      </c>
      <c r="T21" s="37">
        <f t="shared" si="13"/>
        <v>920</v>
      </c>
      <c r="U21" s="37">
        <v>300</v>
      </c>
      <c r="V21" s="37">
        <v>6</v>
      </c>
      <c r="W21" s="37">
        <v>15</v>
      </c>
      <c r="X21" s="37">
        <f t="shared" si="14"/>
        <v>285</v>
      </c>
      <c r="Y21" s="7">
        <v>2300</v>
      </c>
      <c r="Z21" s="7">
        <v>5</v>
      </c>
      <c r="AA21" s="7">
        <v>100</v>
      </c>
      <c r="AB21" s="7">
        <f t="shared" si="15"/>
        <v>2200</v>
      </c>
    </row>
    <row r="22" s="2" customFormat="1" ht="32" customHeight="1" spans="1:28">
      <c r="A22" s="21" t="s">
        <v>39</v>
      </c>
      <c r="B22" s="21"/>
      <c r="C22" s="36">
        <f t="shared" ref="C22:N22" si="18">C20+C21</f>
        <v>81000</v>
      </c>
      <c r="D22" s="21">
        <f t="shared" si="18"/>
        <v>442</v>
      </c>
      <c r="E22" s="21">
        <f t="shared" si="18"/>
        <v>1700</v>
      </c>
      <c r="F22" s="21">
        <f t="shared" si="18"/>
        <v>79300</v>
      </c>
      <c r="G22" s="21">
        <f t="shared" si="18"/>
        <v>6630</v>
      </c>
      <c r="H22" s="21">
        <f t="shared" si="18"/>
        <v>46</v>
      </c>
      <c r="I22" s="21">
        <f t="shared" si="18"/>
        <v>480</v>
      </c>
      <c r="J22" s="21">
        <f t="shared" si="18"/>
        <v>6150</v>
      </c>
      <c r="K22" s="21">
        <f t="shared" si="18"/>
        <v>1450</v>
      </c>
      <c r="L22" s="21">
        <f t="shared" si="18"/>
        <v>3</v>
      </c>
      <c r="M22" s="21">
        <f t="shared" si="18"/>
        <v>30</v>
      </c>
      <c r="N22" s="21">
        <f t="shared" si="18"/>
        <v>1420</v>
      </c>
      <c r="O22" s="21">
        <v>0</v>
      </c>
      <c r="P22" s="21">
        <f t="shared" ref="P22:AB22" si="19">P20+P21</f>
        <v>2600</v>
      </c>
      <c r="Q22" s="21">
        <f t="shared" si="19"/>
        <v>2450</v>
      </c>
      <c r="R22" s="21">
        <f t="shared" si="19"/>
        <v>70</v>
      </c>
      <c r="S22" s="21">
        <f t="shared" si="19"/>
        <v>150</v>
      </c>
      <c r="T22" s="21">
        <f t="shared" si="19"/>
        <v>2300</v>
      </c>
      <c r="U22" s="21">
        <f t="shared" si="19"/>
        <v>1000</v>
      </c>
      <c r="V22" s="21">
        <f t="shared" si="19"/>
        <v>21</v>
      </c>
      <c r="W22" s="21">
        <f t="shared" si="19"/>
        <v>35</v>
      </c>
      <c r="X22" s="21">
        <f t="shared" si="19"/>
        <v>965</v>
      </c>
      <c r="Y22" s="21">
        <f t="shared" si="19"/>
        <v>10500</v>
      </c>
      <c r="Z22" s="21">
        <f t="shared" si="19"/>
        <v>10</v>
      </c>
      <c r="AA22" s="21">
        <f t="shared" si="19"/>
        <v>200</v>
      </c>
      <c r="AB22" s="21">
        <f t="shared" si="19"/>
        <v>10300</v>
      </c>
    </row>
    <row r="23" s="3" customFormat="1" ht="40" customHeight="1" spans="1:28">
      <c r="A23" s="27"/>
      <c r="B23" s="39" t="s">
        <v>85</v>
      </c>
      <c r="C23" s="40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49215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</row>
    <row r="24" s="3" customFormat="1" spans="3:3">
      <c r="C24" s="41"/>
    </row>
  </sheetData>
  <mergeCells count="13">
    <mergeCell ref="A1:AB1"/>
    <mergeCell ref="A2:A12"/>
    <mergeCell ref="B2:B11"/>
    <mergeCell ref="O4:O11"/>
    <mergeCell ref="P6:P11"/>
    <mergeCell ref="C2:AB3"/>
    <mergeCell ref="C4:F10"/>
    <mergeCell ref="G4:J10"/>
    <mergeCell ref="K4:N10"/>
    <mergeCell ref="P4:T5"/>
    <mergeCell ref="U4:X10"/>
    <mergeCell ref="Y4:AB10"/>
    <mergeCell ref="Q6:T10"/>
  </mergeCells>
  <pageMargins left="0.75" right="0.75" top="1" bottom="1" header="0.5" footer="0.5"/>
  <pageSetup paperSize="8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topLeftCell="A3" workbookViewId="0">
      <selection activeCell="R21" sqref="R21"/>
    </sheetView>
  </sheetViews>
  <sheetFormatPr defaultColWidth="9" defaultRowHeight="13.5"/>
  <cols>
    <col min="1" max="1" width="4.88333333333333" customWidth="1"/>
    <col min="2" max="2" width="7.63333333333333" customWidth="1"/>
    <col min="3" max="23" width="8.66666666666667" customWidth="1"/>
  </cols>
  <sheetData>
    <row r="1" ht="36" customHeight="1" spans="1:2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15" customHeight="1" spans="1:23">
      <c r="A2" s="5" t="s">
        <v>1</v>
      </c>
      <c r="B2" s="6" t="s">
        <v>2</v>
      </c>
      <c r="C2" s="7" t="s">
        <v>4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10" t="s">
        <v>5</v>
      </c>
      <c r="T2" s="11"/>
      <c r="U2" s="11"/>
      <c r="V2" s="11"/>
      <c r="W2" s="12"/>
    </row>
    <row r="3" spans="1:23">
      <c r="A3" s="8"/>
      <c r="B3" s="9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6"/>
      <c r="T3" s="17"/>
      <c r="U3" s="17"/>
      <c r="V3" s="17"/>
      <c r="W3" s="18"/>
    </row>
    <row r="4" ht="9" customHeight="1" spans="1:23">
      <c r="A4" s="8"/>
      <c r="B4" s="9"/>
      <c r="C4" s="10" t="s">
        <v>12</v>
      </c>
      <c r="D4" s="11"/>
      <c r="E4" s="11"/>
      <c r="F4" s="12"/>
      <c r="G4" s="10" t="s">
        <v>13</v>
      </c>
      <c r="H4" s="11"/>
      <c r="I4" s="11"/>
      <c r="J4" s="12"/>
      <c r="K4" s="5" t="s">
        <v>14</v>
      </c>
      <c r="L4" s="7" t="s">
        <v>15</v>
      </c>
      <c r="M4" s="7"/>
      <c r="N4" s="7"/>
      <c r="O4" s="7"/>
      <c r="P4" s="7"/>
      <c r="Q4" s="7"/>
      <c r="R4" s="5" t="s">
        <v>16</v>
      </c>
      <c r="S4" s="5" t="s">
        <v>17</v>
      </c>
      <c r="T4" s="10" t="s">
        <v>18</v>
      </c>
      <c r="U4" s="11"/>
      <c r="V4" s="11"/>
      <c r="W4" s="12"/>
    </row>
    <row r="5" ht="9" customHeight="1" spans="1:23">
      <c r="A5" s="8"/>
      <c r="B5" s="9"/>
      <c r="C5" s="13"/>
      <c r="D5" s="14"/>
      <c r="E5" s="14"/>
      <c r="F5" s="15"/>
      <c r="G5" s="13"/>
      <c r="H5" s="14"/>
      <c r="I5" s="14"/>
      <c r="J5" s="15"/>
      <c r="K5" s="8"/>
      <c r="L5" s="7"/>
      <c r="M5" s="7"/>
      <c r="N5" s="7"/>
      <c r="O5" s="7"/>
      <c r="P5" s="7"/>
      <c r="Q5" s="7"/>
      <c r="R5" s="8"/>
      <c r="S5" s="8"/>
      <c r="T5" s="13"/>
      <c r="U5" s="14"/>
      <c r="V5" s="14"/>
      <c r="W5" s="15"/>
    </row>
    <row r="6" ht="9" customHeight="1" spans="1:23">
      <c r="A6" s="8"/>
      <c r="B6" s="9"/>
      <c r="C6" s="13"/>
      <c r="D6" s="14"/>
      <c r="E6" s="14"/>
      <c r="F6" s="15"/>
      <c r="G6" s="13"/>
      <c r="H6" s="14"/>
      <c r="I6" s="14"/>
      <c r="J6" s="15"/>
      <c r="K6" s="8"/>
      <c r="L6" s="7" t="s">
        <v>21</v>
      </c>
      <c r="M6" s="7"/>
      <c r="N6" s="7"/>
      <c r="O6" s="7"/>
      <c r="P6" s="7"/>
      <c r="Q6" s="5" t="s">
        <v>22</v>
      </c>
      <c r="R6" s="8"/>
      <c r="S6" s="8"/>
      <c r="T6" s="13"/>
      <c r="U6" s="14"/>
      <c r="V6" s="14"/>
      <c r="W6" s="15"/>
    </row>
    <row r="7" ht="9" customHeight="1" spans="1:23">
      <c r="A7" s="8"/>
      <c r="B7" s="9"/>
      <c r="C7" s="13"/>
      <c r="D7" s="14"/>
      <c r="E7" s="14"/>
      <c r="F7" s="15"/>
      <c r="G7" s="13"/>
      <c r="H7" s="14"/>
      <c r="I7" s="14"/>
      <c r="J7" s="15"/>
      <c r="K7" s="8"/>
      <c r="L7" s="7"/>
      <c r="M7" s="7"/>
      <c r="N7" s="7"/>
      <c r="O7" s="7"/>
      <c r="P7" s="7"/>
      <c r="Q7" s="8"/>
      <c r="R7" s="8"/>
      <c r="S7" s="8"/>
      <c r="T7" s="13"/>
      <c r="U7" s="14"/>
      <c r="V7" s="14"/>
      <c r="W7" s="15"/>
    </row>
    <row r="8" ht="9" customHeight="1" spans="1:23">
      <c r="A8" s="8"/>
      <c r="B8" s="9"/>
      <c r="C8" s="13"/>
      <c r="D8" s="14"/>
      <c r="E8" s="14"/>
      <c r="F8" s="15"/>
      <c r="G8" s="13"/>
      <c r="H8" s="14"/>
      <c r="I8" s="14"/>
      <c r="J8" s="15"/>
      <c r="K8" s="8"/>
      <c r="L8" s="7"/>
      <c r="M8" s="7"/>
      <c r="N8" s="7"/>
      <c r="O8" s="7"/>
      <c r="P8" s="7"/>
      <c r="Q8" s="8"/>
      <c r="R8" s="8"/>
      <c r="S8" s="8"/>
      <c r="T8" s="13"/>
      <c r="U8" s="14"/>
      <c r="V8" s="14"/>
      <c r="W8" s="15"/>
    </row>
    <row r="9" ht="9" customHeight="1" spans="1:23">
      <c r="A9" s="8"/>
      <c r="B9" s="9"/>
      <c r="C9" s="13"/>
      <c r="D9" s="14"/>
      <c r="E9" s="14"/>
      <c r="F9" s="15"/>
      <c r="G9" s="13"/>
      <c r="H9" s="14"/>
      <c r="I9" s="14"/>
      <c r="J9" s="15"/>
      <c r="K9" s="8"/>
      <c r="L9" s="10" t="s">
        <v>23</v>
      </c>
      <c r="M9" s="11"/>
      <c r="N9" s="11"/>
      <c r="O9" s="12"/>
      <c r="P9" s="5" t="s">
        <v>24</v>
      </c>
      <c r="Q9" s="8"/>
      <c r="R9" s="8"/>
      <c r="S9" s="8"/>
      <c r="T9" s="13"/>
      <c r="U9" s="14"/>
      <c r="V9" s="14"/>
      <c r="W9" s="15"/>
    </row>
    <row r="10" ht="15" customHeight="1" spans="1:23">
      <c r="A10" s="8"/>
      <c r="B10" s="9"/>
      <c r="C10" s="16"/>
      <c r="D10" s="17"/>
      <c r="E10" s="17"/>
      <c r="F10" s="18"/>
      <c r="G10" s="16"/>
      <c r="H10" s="17"/>
      <c r="I10" s="17"/>
      <c r="J10" s="18"/>
      <c r="K10" s="8"/>
      <c r="L10" s="16"/>
      <c r="M10" s="17"/>
      <c r="N10" s="17"/>
      <c r="O10" s="18"/>
      <c r="P10" s="8"/>
      <c r="Q10" s="8"/>
      <c r="R10" s="8"/>
      <c r="S10" s="8"/>
      <c r="T10" s="16"/>
      <c r="U10" s="17"/>
      <c r="V10" s="17"/>
      <c r="W10" s="18"/>
    </row>
    <row r="11" ht="64" customHeight="1" spans="1:23">
      <c r="A11" s="8"/>
      <c r="B11" s="19"/>
      <c r="C11" s="20" t="s">
        <v>25</v>
      </c>
      <c r="D11" s="20" t="s">
        <v>26</v>
      </c>
      <c r="E11" s="20" t="s">
        <v>27</v>
      </c>
      <c r="F11" s="20" t="s">
        <v>28</v>
      </c>
      <c r="G11" s="20" t="s">
        <v>25</v>
      </c>
      <c r="H11" s="20" t="s">
        <v>26</v>
      </c>
      <c r="I11" s="20" t="s">
        <v>27</v>
      </c>
      <c r="J11" s="20" t="s">
        <v>28</v>
      </c>
      <c r="K11" s="20"/>
      <c r="L11" s="20" t="s">
        <v>25</v>
      </c>
      <c r="M11" s="20" t="s">
        <v>26</v>
      </c>
      <c r="N11" s="20" t="s">
        <v>27</v>
      </c>
      <c r="O11" s="20" t="s">
        <v>28</v>
      </c>
      <c r="P11" s="20"/>
      <c r="Q11" s="20"/>
      <c r="R11" s="20"/>
      <c r="S11" s="20"/>
      <c r="T11" s="20" t="s">
        <v>25</v>
      </c>
      <c r="U11" s="20" t="s">
        <v>26</v>
      </c>
      <c r="V11" s="20" t="s">
        <v>27</v>
      </c>
      <c r="W11" s="20" t="s">
        <v>28</v>
      </c>
    </row>
    <row r="12" s="1" customFormat="1" ht="32" customHeight="1" spans="1:23">
      <c r="A12" s="20"/>
      <c r="B12" s="7" t="s">
        <v>29</v>
      </c>
      <c r="C12" s="7">
        <f t="shared" ref="C12:W12" si="0">C13+C14+C15+C17+C18+C20+C21</f>
        <v>3950</v>
      </c>
      <c r="D12" s="7">
        <f t="shared" si="0"/>
        <v>101</v>
      </c>
      <c r="E12" s="7">
        <f t="shared" si="0"/>
        <v>950</v>
      </c>
      <c r="F12" s="7">
        <f t="shared" si="0"/>
        <v>3000</v>
      </c>
      <c r="G12" s="7">
        <f t="shared" si="0"/>
        <v>9761</v>
      </c>
      <c r="H12" s="7">
        <f t="shared" si="0"/>
        <v>183</v>
      </c>
      <c r="I12" s="7">
        <f t="shared" si="0"/>
        <v>4061</v>
      </c>
      <c r="J12" s="7">
        <f t="shared" si="0"/>
        <v>5700</v>
      </c>
      <c r="K12" s="7">
        <f t="shared" si="0"/>
        <v>1000</v>
      </c>
      <c r="L12" s="7">
        <f t="shared" si="0"/>
        <v>800</v>
      </c>
      <c r="M12" s="7">
        <f t="shared" si="0"/>
        <v>1</v>
      </c>
      <c r="N12" s="7">
        <f t="shared" si="0"/>
        <v>3</v>
      </c>
      <c r="O12" s="7">
        <f t="shared" si="0"/>
        <v>797</v>
      </c>
      <c r="P12" s="7">
        <f t="shared" si="0"/>
        <v>1500</v>
      </c>
      <c r="Q12" s="7">
        <f t="shared" si="0"/>
        <v>2300</v>
      </c>
      <c r="R12" s="7">
        <f t="shared" si="0"/>
        <v>310</v>
      </c>
      <c r="S12" s="7">
        <f t="shared" si="0"/>
        <v>800</v>
      </c>
      <c r="T12" s="7">
        <f t="shared" si="0"/>
        <v>2000</v>
      </c>
      <c r="U12" s="7">
        <f t="shared" si="0"/>
        <v>1</v>
      </c>
      <c r="V12" s="7">
        <f t="shared" si="0"/>
        <v>8</v>
      </c>
      <c r="W12" s="7">
        <f t="shared" si="0"/>
        <v>1992</v>
      </c>
    </row>
    <row r="13" s="1" customFormat="1" ht="32" customHeight="1" spans="1:23">
      <c r="A13" s="7"/>
      <c r="B13" s="7" t="s">
        <v>30</v>
      </c>
      <c r="C13" s="7">
        <v>680</v>
      </c>
      <c r="D13" s="7">
        <v>15</v>
      </c>
      <c r="E13" s="7">
        <v>100</v>
      </c>
      <c r="F13" s="7">
        <f t="shared" ref="F13:F15" si="1">C13-E13</f>
        <v>580</v>
      </c>
      <c r="G13" s="7">
        <v>1600</v>
      </c>
      <c r="H13" s="7">
        <v>50</v>
      </c>
      <c r="I13" s="7">
        <v>1500</v>
      </c>
      <c r="J13" s="7">
        <f t="shared" ref="J13:J15" si="2">G13-I13</f>
        <v>100</v>
      </c>
      <c r="K13" s="7">
        <v>300</v>
      </c>
      <c r="L13" s="7">
        <v>80</v>
      </c>
      <c r="M13" s="7">
        <v>0</v>
      </c>
      <c r="N13" s="7">
        <v>0</v>
      </c>
      <c r="O13" s="7">
        <f t="shared" ref="O13:O15" si="3">L13-N13</f>
        <v>80</v>
      </c>
      <c r="P13" s="7">
        <v>200</v>
      </c>
      <c r="Q13" s="7">
        <v>280</v>
      </c>
      <c r="R13" s="7">
        <v>100</v>
      </c>
      <c r="S13" s="7">
        <v>270</v>
      </c>
      <c r="T13" s="7">
        <v>110</v>
      </c>
      <c r="U13" s="7">
        <v>0</v>
      </c>
      <c r="V13" s="7">
        <v>0</v>
      </c>
      <c r="W13" s="7">
        <v>110</v>
      </c>
    </row>
    <row r="14" s="1" customFormat="1" ht="32" customHeight="1" spans="1:23">
      <c r="A14" s="7"/>
      <c r="B14" s="7" t="s">
        <v>31</v>
      </c>
      <c r="C14" s="7">
        <v>350</v>
      </c>
      <c r="D14" s="7">
        <v>5</v>
      </c>
      <c r="E14" s="7">
        <v>50</v>
      </c>
      <c r="F14" s="7">
        <f t="shared" si="1"/>
        <v>300</v>
      </c>
      <c r="G14" s="7">
        <v>1200</v>
      </c>
      <c r="H14" s="7">
        <v>40</v>
      </c>
      <c r="I14" s="7">
        <v>1200</v>
      </c>
      <c r="J14" s="7">
        <f t="shared" si="2"/>
        <v>0</v>
      </c>
      <c r="K14" s="7">
        <v>200</v>
      </c>
      <c r="L14" s="7">
        <v>150</v>
      </c>
      <c r="M14" s="7">
        <v>1</v>
      </c>
      <c r="N14" s="7">
        <v>3</v>
      </c>
      <c r="O14" s="7">
        <f t="shared" si="3"/>
        <v>147</v>
      </c>
      <c r="P14" s="7">
        <v>200</v>
      </c>
      <c r="Q14" s="7">
        <v>450</v>
      </c>
      <c r="R14" s="7">
        <v>150</v>
      </c>
      <c r="S14" s="7">
        <v>0</v>
      </c>
      <c r="T14" s="7">
        <v>620</v>
      </c>
      <c r="U14" s="22">
        <v>1</v>
      </c>
      <c r="V14" s="22">
        <v>8</v>
      </c>
      <c r="W14" s="7">
        <v>612</v>
      </c>
    </row>
    <row r="15" s="1" customFormat="1" ht="32" customHeight="1" spans="1:23">
      <c r="A15" s="7"/>
      <c r="B15" s="7" t="s">
        <v>32</v>
      </c>
      <c r="C15" s="7">
        <v>250</v>
      </c>
      <c r="D15" s="7">
        <v>5</v>
      </c>
      <c r="E15" s="7">
        <v>50</v>
      </c>
      <c r="F15" s="7">
        <f t="shared" si="1"/>
        <v>200</v>
      </c>
      <c r="G15" s="7">
        <v>850</v>
      </c>
      <c r="H15" s="7">
        <v>30</v>
      </c>
      <c r="I15" s="7">
        <v>311</v>
      </c>
      <c r="J15" s="7">
        <f t="shared" si="2"/>
        <v>539</v>
      </c>
      <c r="K15" s="7">
        <v>0</v>
      </c>
      <c r="L15" s="7">
        <v>0</v>
      </c>
      <c r="M15" s="7">
        <v>0</v>
      </c>
      <c r="N15" s="7">
        <v>0</v>
      </c>
      <c r="O15" s="7">
        <f t="shared" si="3"/>
        <v>0</v>
      </c>
      <c r="P15" s="7">
        <v>50</v>
      </c>
      <c r="Q15" s="7">
        <v>50</v>
      </c>
      <c r="R15" s="7">
        <v>40</v>
      </c>
      <c r="S15" s="7">
        <v>30</v>
      </c>
      <c r="T15" s="7">
        <v>0</v>
      </c>
      <c r="U15" s="7">
        <v>0</v>
      </c>
      <c r="V15" s="7">
        <v>0</v>
      </c>
      <c r="W15" s="7">
        <f t="shared" ref="W15:W20" si="4">T15-V15</f>
        <v>0</v>
      </c>
    </row>
    <row r="16" s="2" customFormat="1" ht="32" customHeight="1" spans="1:23">
      <c r="A16" s="21" t="s">
        <v>33</v>
      </c>
      <c r="B16" s="21"/>
      <c r="C16" s="21">
        <f t="shared" ref="C16:W16" si="5">C13+C14+C15</f>
        <v>1280</v>
      </c>
      <c r="D16" s="21">
        <f t="shared" si="5"/>
        <v>25</v>
      </c>
      <c r="E16" s="21">
        <f t="shared" si="5"/>
        <v>200</v>
      </c>
      <c r="F16" s="21">
        <f t="shared" si="5"/>
        <v>1080</v>
      </c>
      <c r="G16" s="21">
        <f t="shared" si="5"/>
        <v>3650</v>
      </c>
      <c r="H16" s="21">
        <f t="shared" si="5"/>
        <v>120</v>
      </c>
      <c r="I16" s="21">
        <f t="shared" si="5"/>
        <v>3011</v>
      </c>
      <c r="J16" s="21">
        <f t="shared" si="5"/>
        <v>639</v>
      </c>
      <c r="K16" s="21">
        <f t="shared" si="5"/>
        <v>500</v>
      </c>
      <c r="L16" s="21">
        <f t="shared" si="5"/>
        <v>230</v>
      </c>
      <c r="M16" s="21">
        <f t="shared" si="5"/>
        <v>1</v>
      </c>
      <c r="N16" s="21">
        <f t="shared" si="5"/>
        <v>3</v>
      </c>
      <c r="O16" s="21">
        <f t="shared" si="5"/>
        <v>227</v>
      </c>
      <c r="P16" s="21">
        <f t="shared" si="5"/>
        <v>450</v>
      </c>
      <c r="Q16" s="21">
        <f t="shared" si="5"/>
        <v>780</v>
      </c>
      <c r="R16" s="21">
        <f t="shared" si="5"/>
        <v>290</v>
      </c>
      <c r="S16" s="21">
        <f t="shared" si="5"/>
        <v>300</v>
      </c>
      <c r="T16" s="21">
        <f t="shared" si="5"/>
        <v>730</v>
      </c>
      <c r="U16" s="21">
        <f t="shared" si="5"/>
        <v>1</v>
      </c>
      <c r="V16" s="21">
        <f t="shared" si="5"/>
        <v>8</v>
      </c>
      <c r="W16" s="21">
        <f t="shared" si="5"/>
        <v>722</v>
      </c>
    </row>
    <row r="17" s="1" customFormat="1" ht="32" customHeight="1" spans="1:23">
      <c r="A17" s="7"/>
      <c r="B17" s="7" t="s">
        <v>34</v>
      </c>
      <c r="C17" s="7">
        <v>650</v>
      </c>
      <c r="D17" s="7">
        <v>26</v>
      </c>
      <c r="E17" s="7">
        <v>250</v>
      </c>
      <c r="F17" s="7">
        <f t="shared" ref="F17:F21" si="6">C17-E17</f>
        <v>400</v>
      </c>
      <c r="G17" s="7">
        <v>1500</v>
      </c>
      <c r="H17" s="7">
        <v>41</v>
      </c>
      <c r="I17" s="7">
        <v>600</v>
      </c>
      <c r="J17" s="7">
        <f t="shared" ref="J17:J21" si="7">G17-I17</f>
        <v>900</v>
      </c>
      <c r="K17" s="7">
        <v>100</v>
      </c>
      <c r="L17" s="7">
        <v>80</v>
      </c>
      <c r="M17" s="7">
        <v>0</v>
      </c>
      <c r="N17" s="7">
        <v>0</v>
      </c>
      <c r="O17" s="7">
        <f t="shared" ref="O17:O21" si="8">L17-N17</f>
        <v>80</v>
      </c>
      <c r="P17" s="7">
        <v>100</v>
      </c>
      <c r="Q17" s="7">
        <v>180</v>
      </c>
      <c r="R17" s="7">
        <v>0</v>
      </c>
      <c r="S17" s="7">
        <v>270</v>
      </c>
      <c r="T17" s="7">
        <v>30</v>
      </c>
      <c r="U17" s="7">
        <v>0</v>
      </c>
      <c r="V17" s="7">
        <v>0</v>
      </c>
      <c r="W17" s="7">
        <f t="shared" si="4"/>
        <v>30</v>
      </c>
    </row>
    <row r="18" s="1" customFormat="1" ht="32" customHeight="1" spans="1:23">
      <c r="A18" s="7"/>
      <c r="B18" s="7" t="s">
        <v>35</v>
      </c>
      <c r="C18" s="7">
        <v>670</v>
      </c>
      <c r="D18" s="7">
        <v>30</v>
      </c>
      <c r="E18" s="7">
        <v>350</v>
      </c>
      <c r="F18" s="7">
        <f t="shared" si="6"/>
        <v>320</v>
      </c>
      <c r="G18" s="7">
        <v>1250</v>
      </c>
      <c r="H18" s="7">
        <v>10</v>
      </c>
      <c r="I18" s="7">
        <v>150</v>
      </c>
      <c r="J18" s="7">
        <f t="shared" si="7"/>
        <v>1100</v>
      </c>
      <c r="K18" s="7">
        <v>0</v>
      </c>
      <c r="L18" s="7">
        <v>290</v>
      </c>
      <c r="M18" s="7">
        <v>0</v>
      </c>
      <c r="N18" s="7">
        <v>0</v>
      </c>
      <c r="O18" s="7">
        <f t="shared" si="8"/>
        <v>290</v>
      </c>
      <c r="P18" s="7">
        <v>640</v>
      </c>
      <c r="Q18" s="7">
        <v>630</v>
      </c>
      <c r="R18" s="7">
        <v>0</v>
      </c>
      <c r="S18" s="7">
        <v>0</v>
      </c>
      <c r="T18" s="22">
        <v>240</v>
      </c>
      <c r="U18" s="7">
        <v>0</v>
      </c>
      <c r="V18" s="7">
        <v>0</v>
      </c>
      <c r="W18" s="7">
        <v>240</v>
      </c>
    </row>
    <row r="19" s="2" customFormat="1" ht="32" customHeight="1" spans="1:23">
      <c r="A19" s="21" t="s">
        <v>36</v>
      </c>
      <c r="B19" s="21"/>
      <c r="C19" s="21">
        <f t="shared" ref="C19:W19" si="9">C17+C18</f>
        <v>1320</v>
      </c>
      <c r="D19" s="21">
        <f t="shared" si="9"/>
        <v>56</v>
      </c>
      <c r="E19" s="21">
        <f t="shared" si="9"/>
        <v>600</v>
      </c>
      <c r="F19" s="21">
        <f t="shared" si="9"/>
        <v>720</v>
      </c>
      <c r="G19" s="21">
        <f t="shared" si="9"/>
        <v>2750</v>
      </c>
      <c r="H19" s="21">
        <f t="shared" si="9"/>
        <v>51</v>
      </c>
      <c r="I19" s="21">
        <f t="shared" si="9"/>
        <v>750</v>
      </c>
      <c r="J19" s="21">
        <f t="shared" si="9"/>
        <v>2000</v>
      </c>
      <c r="K19" s="21">
        <f t="shared" si="9"/>
        <v>100</v>
      </c>
      <c r="L19" s="21">
        <f t="shared" si="9"/>
        <v>370</v>
      </c>
      <c r="M19" s="21">
        <f t="shared" si="9"/>
        <v>0</v>
      </c>
      <c r="N19" s="21">
        <f t="shared" si="9"/>
        <v>0</v>
      </c>
      <c r="O19" s="21">
        <f t="shared" si="9"/>
        <v>370</v>
      </c>
      <c r="P19" s="21">
        <f t="shared" si="9"/>
        <v>740</v>
      </c>
      <c r="Q19" s="21">
        <f t="shared" si="9"/>
        <v>810</v>
      </c>
      <c r="R19" s="21">
        <f t="shared" si="9"/>
        <v>0</v>
      </c>
      <c r="S19" s="21">
        <f t="shared" si="9"/>
        <v>270</v>
      </c>
      <c r="T19" s="21">
        <f t="shared" si="9"/>
        <v>270</v>
      </c>
      <c r="U19" s="21">
        <f t="shared" si="9"/>
        <v>0</v>
      </c>
      <c r="V19" s="21">
        <f t="shared" si="9"/>
        <v>0</v>
      </c>
      <c r="W19" s="21">
        <f t="shared" si="9"/>
        <v>270</v>
      </c>
    </row>
    <row r="20" s="1" customFormat="1" ht="32" customHeight="1" spans="1:23">
      <c r="A20" s="7"/>
      <c r="B20" s="7" t="s">
        <v>37</v>
      </c>
      <c r="C20" s="7">
        <v>700</v>
      </c>
      <c r="D20" s="7">
        <v>10</v>
      </c>
      <c r="E20" s="7">
        <v>80</v>
      </c>
      <c r="F20" s="7">
        <f t="shared" si="6"/>
        <v>620</v>
      </c>
      <c r="G20" s="7">
        <v>2161</v>
      </c>
      <c r="H20" s="7">
        <v>7</v>
      </c>
      <c r="I20" s="7">
        <v>200</v>
      </c>
      <c r="J20" s="7">
        <f t="shared" si="7"/>
        <v>1961</v>
      </c>
      <c r="K20" s="7">
        <v>400</v>
      </c>
      <c r="L20" s="7">
        <v>200</v>
      </c>
      <c r="M20" s="7">
        <v>0</v>
      </c>
      <c r="N20" s="7">
        <v>0</v>
      </c>
      <c r="O20" s="7">
        <f t="shared" si="8"/>
        <v>200</v>
      </c>
      <c r="P20" s="7">
        <v>80</v>
      </c>
      <c r="Q20" s="7">
        <v>480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f t="shared" si="4"/>
        <v>0</v>
      </c>
    </row>
    <row r="21" s="1" customFormat="1" ht="32" customHeight="1" spans="1:23">
      <c r="A21" s="7"/>
      <c r="B21" s="7" t="s">
        <v>38</v>
      </c>
      <c r="C21" s="7">
        <v>650</v>
      </c>
      <c r="D21" s="7">
        <v>10</v>
      </c>
      <c r="E21" s="7">
        <v>70</v>
      </c>
      <c r="F21" s="7">
        <f t="shared" si="6"/>
        <v>580</v>
      </c>
      <c r="G21" s="7">
        <v>1200</v>
      </c>
      <c r="H21" s="7">
        <v>5</v>
      </c>
      <c r="I21" s="7">
        <v>100</v>
      </c>
      <c r="J21" s="7">
        <f t="shared" si="7"/>
        <v>1100</v>
      </c>
      <c r="K21" s="7">
        <v>0</v>
      </c>
      <c r="L21" s="7">
        <v>0</v>
      </c>
      <c r="M21" s="7">
        <v>0</v>
      </c>
      <c r="N21" s="7">
        <v>0</v>
      </c>
      <c r="O21" s="7">
        <f t="shared" si="8"/>
        <v>0</v>
      </c>
      <c r="P21" s="7">
        <v>230</v>
      </c>
      <c r="Q21" s="7">
        <v>230</v>
      </c>
      <c r="R21" s="7">
        <v>20</v>
      </c>
      <c r="S21" s="7">
        <v>230</v>
      </c>
      <c r="T21" s="7">
        <v>1000</v>
      </c>
      <c r="U21" s="7">
        <v>0</v>
      </c>
      <c r="V21" s="7">
        <v>0</v>
      </c>
      <c r="W21" s="7">
        <v>1000</v>
      </c>
    </row>
    <row r="22" s="2" customFormat="1" ht="32" customHeight="1" spans="1:23">
      <c r="A22" s="21" t="s">
        <v>39</v>
      </c>
      <c r="B22" s="21"/>
      <c r="C22" s="21">
        <f t="shared" ref="C22:W22" si="10">C20+C21</f>
        <v>1350</v>
      </c>
      <c r="D22" s="21">
        <f t="shared" si="10"/>
        <v>20</v>
      </c>
      <c r="E22" s="21">
        <f t="shared" si="10"/>
        <v>150</v>
      </c>
      <c r="F22" s="21">
        <f t="shared" si="10"/>
        <v>1200</v>
      </c>
      <c r="G22" s="21">
        <f t="shared" si="10"/>
        <v>3361</v>
      </c>
      <c r="H22" s="21">
        <f t="shared" si="10"/>
        <v>12</v>
      </c>
      <c r="I22" s="21">
        <f t="shared" si="10"/>
        <v>300</v>
      </c>
      <c r="J22" s="21">
        <f t="shared" si="10"/>
        <v>3061</v>
      </c>
      <c r="K22" s="21">
        <f t="shared" si="10"/>
        <v>400</v>
      </c>
      <c r="L22" s="21">
        <f t="shared" si="10"/>
        <v>200</v>
      </c>
      <c r="M22" s="21">
        <f t="shared" si="10"/>
        <v>0</v>
      </c>
      <c r="N22" s="21">
        <f t="shared" si="10"/>
        <v>0</v>
      </c>
      <c r="O22" s="21">
        <f t="shared" si="10"/>
        <v>200</v>
      </c>
      <c r="P22" s="21">
        <f t="shared" si="10"/>
        <v>310</v>
      </c>
      <c r="Q22" s="21">
        <f t="shared" si="10"/>
        <v>710</v>
      </c>
      <c r="R22" s="21">
        <f t="shared" si="10"/>
        <v>20</v>
      </c>
      <c r="S22" s="21">
        <f t="shared" si="10"/>
        <v>230</v>
      </c>
      <c r="T22" s="21">
        <f t="shared" si="10"/>
        <v>1000</v>
      </c>
      <c r="U22" s="21">
        <f t="shared" si="10"/>
        <v>0</v>
      </c>
      <c r="V22" s="21">
        <f t="shared" si="10"/>
        <v>0</v>
      </c>
      <c r="W22" s="21">
        <f t="shared" si="10"/>
        <v>1000</v>
      </c>
    </row>
    <row r="23" s="3" customFormat="1"/>
    <row r="24" s="3" customFormat="1"/>
  </sheetData>
  <mergeCells count="16">
    <mergeCell ref="A1:W1"/>
    <mergeCell ref="A2:A12"/>
    <mergeCell ref="B2:B11"/>
    <mergeCell ref="K4:K11"/>
    <mergeCell ref="P9:P11"/>
    <mergeCell ref="Q6:Q11"/>
    <mergeCell ref="R4:R11"/>
    <mergeCell ref="S4:S11"/>
    <mergeCell ref="C2:R3"/>
    <mergeCell ref="S2:W3"/>
    <mergeCell ref="C4:F10"/>
    <mergeCell ref="G4:J10"/>
    <mergeCell ref="L4:Q5"/>
    <mergeCell ref="T4:W10"/>
    <mergeCell ref="L6:P8"/>
    <mergeCell ref="L9:O10"/>
  </mergeCells>
  <pageMargins left="0.75" right="0.75" top="1" bottom="1" header="0.5" footer="0.5"/>
  <pageSetup paperSize="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Sheet1</vt:lpstr>
      <vt:lpstr>人财</vt:lpstr>
      <vt:lpstr>人寿</vt:lpstr>
      <vt:lpstr>中华联合</vt:lpstr>
      <vt:lpstr>Sheet5</vt:lpstr>
      <vt:lpstr>中央品种</vt:lpstr>
      <vt:lpstr>省级及一县一品</vt:lpstr>
      <vt:lpstr>Sheet4</vt:lpstr>
      <vt:lpstr>Sheet6</vt:lpstr>
      <vt:lpstr>各公司中央品种</vt:lpstr>
      <vt:lpstr>各公司省级及一县一品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糖糖糖果</cp:lastModifiedBy>
  <dcterms:created xsi:type="dcterms:W3CDTF">2023-01-29T07:27:00Z</dcterms:created>
  <dcterms:modified xsi:type="dcterms:W3CDTF">2023-03-09T08:11:22Z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9429E7CAA8A04BFA9040016DCB8FCD22</vt:lpwstr>
  </property>
  <property fmtid="{D5CDD505-2E9C-101B-9397-08002B2CF9AE}" pid="3" name="KSOProductBuildVer">
    <vt:lpwstr>2052-11.1.0.13703</vt:lpwstr>
  </property>
</Properties>
</file>