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正式表" sheetId="5" r:id="rId1"/>
  </sheets>
  <definedNames>
    <definedName name="_xlnm._FilterDatabase" localSheetId="0" hidden="1">正式表!$A$4:$O$33</definedName>
    <definedName name="_xlnm.Print_Titles" localSheetId="0">正式表!$1:$4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<sst xmlns="http://schemas.openxmlformats.org/spreadsheetml/2006/main" count="157" uniqueCount="68">
  <si>
    <t>临泽县重点行业领域中小微企业吸纳重点人群就业社保补贴资金发放公示表(2026年1月）</t>
  </si>
  <si>
    <t>填报单位盖章：临泽县人力资源服务中心</t>
  </si>
  <si>
    <t xml:space="preserve">        填报时间：2026年2月6日</t>
  </si>
  <si>
    <t>序号</t>
  </si>
  <si>
    <t>姓名</t>
  </si>
  <si>
    <t>单位名称</t>
  </si>
  <si>
    <t>个人缴费金额（元）</t>
  </si>
  <si>
    <t xml:space="preserve">补贴金额（元）（25%）
</t>
  </si>
  <si>
    <t>补贴期限</t>
  </si>
  <si>
    <t>人员类型</t>
  </si>
  <si>
    <t>企业类型</t>
  </si>
  <si>
    <t>备注</t>
  </si>
  <si>
    <t>小计</t>
  </si>
  <si>
    <t>养老</t>
  </si>
  <si>
    <t>失业</t>
  </si>
  <si>
    <t>医疗</t>
  </si>
  <si>
    <t>中央（50%）</t>
  </si>
  <si>
    <t>省（20%）</t>
  </si>
  <si>
    <t>市（15%）</t>
  </si>
  <si>
    <t>县（15%）</t>
  </si>
  <si>
    <t>张婕</t>
  </si>
  <si>
    <t>甘肃有创亿文创产品开发有限公司</t>
  </si>
  <si>
    <t>2025.09-2025.12</t>
  </si>
  <si>
    <t>2023届离校未就业高校毕业生</t>
  </si>
  <si>
    <t>规模以上先进制造业</t>
  </si>
  <si>
    <t>刘孝玉</t>
  </si>
  <si>
    <t>2024届离校未就业高校毕业生</t>
  </si>
  <si>
    <t>崔士元</t>
  </si>
  <si>
    <t>甘肃美加农畜牧科技有限公司</t>
  </si>
  <si>
    <t>2025届高校毕业生</t>
  </si>
  <si>
    <t>现代农业</t>
  </si>
  <si>
    <t>田莉婷</t>
  </si>
  <si>
    <t>临泽县奋君矿业有限公司</t>
  </si>
  <si>
    <t>专精特新企业</t>
  </si>
  <si>
    <t>2026年1月</t>
  </si>
  <si>
    <t>和玉杰</t>
  </si>
  <si>
    <t>甘肃亚盛实业（集团）股份有限公司临泽分公司</t>
  </si>
  <si>
    <t>2025年12月</t>
  </si>
  <si>
    <t>金旺</t>
  </si>
  <si>
    <t>付文静</t>
  </si>
  <si>
    <t>刘子旭</t>
  </si>
  <si>
    <t>2026届高校毕业生</t>
  </si>
  <si>
    <t>张福</t>
  </si>
  <si>
    <t>临泽宏鑫矿产实业有限公司</t>
  </si>
  <si>
    <t>李夏青</t>
  </si>
  <si>
    <t>能源和有色冶金产业</t>
  </si>
  <si>
    <t>张启</t>
  </si>
  <si>
    <t>武雪南</t>
  </si>
  <si>
    <t>王迎红</t>
  </si>
  <si>
    <t>赵杰</t>
  </si>
  <si>
    <t>能源和有色冶金制造业</t>
  </si>
  <si>
    <t>霍芸芸</t>
  </si>
  <si>
    <t>甘肃润丰源农业开发有限责任公司</t>
  </si>
  <si>
    <t>白文阳</t>
  </si>
  <si>
    <t>许建岳</t>
  </si>
  <si>
    <t>丁银银</t>
  </si>
  <si>
    <t>张海霞</t>
  </si>
  <si>
    <t>临泽县祁连红枣业开发有限公司</t>
  </si>
  <si>
    <t>2026年1-2月</t>
  </si>
  <si>
    <t>登记失业半年以上人员</t>
  </si>
  <si>
    <t>扣除2025年12月多发13.34元</t>
  </si>
  <si>
    <t>谷青妍</t>
  </si>
  <si>
    <t>央尊（甘肃）牦牛乳业有限公司</t>
  </si>
  <si>
    <t>马义伟</t>
  </si>
  <si>
    <t>甘肃莫高宏远农业科技有限公司</t>
  </si>
  <si>
    <t>2025年10月至2026年1月</t>
  </si>
  <si>
    <t>柴琪</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</si>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</sst>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仿宋_GB2312"/>
      <charset val="134"/>
    </font>
    <font>
      <b/>
      <sz val="20"/>
      <color theme="1"/>
      <name val="宋体"/>
      <charset val="134"/>
      <scheme val="minor"/>
    </font>
    <font>
      <sz val="12"/>
      <color theme="1"/>
      <name val="仿宋_GB2312"/>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10">
      <alignment vertical="center"/>
    </xf>
    <xf numFmtId="0" fontId="7" fillId="0" borderId="0">
      <alignment vertical="center"/>
    </xf>
    <xf numFmtId="0" fontId="8" fillId="0" borderId="0">
      <alignment vertical="center"/>
    </xf>
    <xf numFmtId="0" fontId="9" fillId="0" borderId="0">
      <alignment vertical="center"/>
    </xf>
    <xf numFmtId="0" fontId="10" fillId="0" borderId="11">
      <alignment vertical="center"/>
    </xf>
    <xf numFmtId="0" fontId="11" fillId="0" borderId="11">
      <alignment vertical="center"/>
    </xf>
    <xf numFmtId="0" fontId="12" fillId="0" borderId="12">
      <alignment vertical="center"/>
    </xf>
    <xf numFmtId="0" fontId="12" fillId="0" borderId="0">
      <alignment vertical="center"/>
    </xf>
    <xf numFmtId="0" fontId="13" fillId="4" borderId="13">
      <alignment vertical="center"/>
    </xf>
    <xf numFmtId="0" fontId="14" fillId="5" borderId="14">
      <alignment vertical="center"/>
    </xf>
    <xf numFmtId="0" fontId="15" fillId="5" borderId="13">
      <alignment vertical="center"/>
    </xf>
    <xf numFmtId="0" fontId="16" fillId="6" borderId="15">
      <alignment vertical="center"/>
    </xf>
    <xf numFmtId="0" fontId="17" fillId="0" borderId="16">
      <alignment vertical="center"/>
    </xf>
    <xf numFmtId="0" fontId="18" fillId="0" borderId="17">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xf numFmtId="0" fontId="0" fillId="0" borderId="0">
      <alignment vertical="center"/>
    </xf>
    <xf numFmtId="0" fontId="0" fillId="0" borderId="0">
      <alignment vertical="center"/>
    </xf>
  </cellStyleXfs>
  <cellXfs count="55">
    <xf numFmtId="0" fontId="0" fillId="0" borderId="0" xfId="0" applyAlignment="1">
      <alignment vertical="center"/>
    </xf>
    <xf numFmtId="0" fontId="0" fillId="0" borderId="0" xfId="0" applyFont="1" applyAlignment="1">
      <alignment vertical="center"/>
    </xf>
    <xf numFmtId="49" fontId="1" fillId="0" borderId="0" xfId="0" applyNumberFormat="1" applyFont="1" applyFill="1" applyAlignment="1">
      <alignment horizontal="center" vertical="center"/>
    </xf>
    <xf numFmtId="49" fontId="1" fillId="0" borderId="0" xfId="0" applyNumberFormat="1" applyFont="1" applyFill="1" applyBorder="1" applyAlignment="1">
      <alignment horizontal="center" vertical="center"/>
    </xf>
    <xf numFmtId="0" fontId="0" fillId="2" borderId="0" xfId="0" applyFont="1" applyFill="1" applyAlignme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31" fontId="3" fillId="0" borderId="0" xfId="0" applyNumberFormat="1" applyFont="1" applyAlignment="1">
      <alignment horizontal="center" vertical="center"/>
    </xf>
    <xf numFmtId="31" fontId="3" fillId="0" borderId="0" xfId="0" applyNumberFormat="1" applyFont="1" applyFill="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2" borderId="1"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wrapText="1"/>
    </xf>
    <xf numFmtId="0" fontId="0" fillId="2" borderId="6" xfId="0" applyFont="1" applyFill="1" applyBorder="1" applyAlignment="1">
      <alignment horizontal="center" vertical="center"/>
    </xf>
    <xf numFmtId="0" fontId="1" fillId="0" borderId="5" xfId="0" applyFont="1" applyBorder="1" applyAlignment="1">
      <alignment horizontal="center" vertical="center"/>
    </xf>
    <xf numFmtId="0" fontId="1" fillId="2" borderId="5" xfId="49" applyNumberFormat="1" applyFont="1" applyFill="1" applyBorder="1" applyAlignment="1">
      <alignment horizontal="center" vertical="center" wrapText="1" shrinkToFit="1"/>
    </xf>
    <xf numFmtId="176" fontId="4" fillId="0" borderId="5" xfId="0" applyNumberFormat="1" applyFont="1" applyBorder="1" applyAlignment="1">
      <alignment horizontal="center" vertical="center"/>
    </xf>
    <xf numFmtId="49" fontId="1" fillId="2" borderId="5" xfId="0" applyNumberFormat="1"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5" xfId="0" applyFont="1" applyBorder="1" applyAlignment="1">
      <alignment vertical="center"/>
    </xf>
    <xf numFmtId="49" fontId="1" fillId="2" borderId="5"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0" xfId="0" applyFont="1" applyAlignment="1">
      <alignment vertical="center"/>
    </xf>
    <xf numFmtId="0" fontId="1" fillId="2" borderId="5" xfId="0" applyFont="1" applyFill="1" applyBorder="1" applyAlignment="1">
      <alignment horizontal="center" vertical="center"/>
    </xf>
    <xf numFmtId="0" fontId="1" fillId="2" borderId="5" xfId="49" applyNumberFormat="1" applyFont="1" applyFill="1" applyBorder="1" applyAlignment="1">
      <alignment horizontal="center" vertical="center" shrinkToFit="1"/>
    </xf>
    <xf numFmtId="176" fontId="1" fillId="2" borderId="5"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176" fontId="4" fillId="2" borderId="1" xfId="0" applyNumberFormat="1" applyFont="1" applyFill="1" applyBorder="1" applyAlignment="1">
      <alignment horizontal="center" vertical="center"/>
    </xf>
    <xf numFmtId="57"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57" fontId="1" fillId="0" borderId="5" xfId="0" applyNumberFormat="1" applyFont="1" applyBorder="1" applyAlignment="1">
      <alignment horizontal="center" vertical="center"/>
    </xf>
    <xf numFmtId="0" fontId="1" fillId="0" borderId="2" xfId="0" applyFont="1" applyBorder="1" applyAlignment="1">
      <alignment horizontal="center" vertical="center"/>
    </xf>
    <xf numFmtId="49"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2"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tabSelected="1" workbookViewId="0">
      <pane ySplit="4" topLeftCell="A5" activePane="bottomLeft" state="frozen"/>
      <selection/>
      <selection pane="bottomLeft" activeCell="T6" sqref="T6"/>
    </sheetView>
  </sheetViews>
  <sheetFormatPr defaultColWidth="9" defaultRowHeight="13.5"/>
  <cols>
    <col min="1" max="1" width="4.225" style="1" customWidth="1"/>
    <col min="2" max="2" width="7.10833333333333" style="1" customWidth="1"/>
    <col min="3" max="3" width="19.125" style="1" customWidth="1"/>
    <col min="4" max="4" width="7.75" style="1" customWidth="1"/>
    <col min="5" max="5" width="8.125" style="1" customWidth="1"/>
    <col min="6" max="6" width="7.375" style="1" customWidth="1"/>
    <col min="7" max="7" width="7.75" style="1" customWidth="1"/>
    <col min="8" max="8" width="11.75" style="1" customWidth="1"/>
    <col min="9" max="11" width="10.625" style="1" customWidth="1"/>
    <col min="12" max="12" width="9.875" style="1" customWidth="1"/>
    <col min="13" max="13" width="15.75" style="4" customWidth="1"/>
    <col min="14" max="14" width="17.125" style="5" customWidth="1"/>
    <col min="15" max="15" width="11.25" style="1" customWidth="1"/>
    <col min="16" max="16" width="11.5" style="1" customWidth="1"/>
    <col min="17" max="16384" width="9" style="1"/>
  </cols>
  <sheetData>
    <row r="1" ht="42" customHeight="1" spans="1:16">
      <c r="A1" s="6" t="s">
        <v>0</v>
      </c>
      <c r="B1" s="6"/>
      <c r="C1" s="6"/>
      <c r="D1" s="6"/>
      <c r="E1" s="6"/>
      <c r="F1" s="6"/>
      <c r="G1" s="6"/>
      <c r="H1" s="6"/>
      <c r="I1" s="6"/>
      <c r="J1" s="6"/>
      <c r="K1" s="6"/>
      <c r="L1" s="6"/>
      <c r="M1" s="7"/>
      <c r="N1" s="6"/>
      <c r="O1" s="6"/>
      <c r="P1" s="6"/>
    </row>
    <row r="2" ht="32" customHeight="1" spans="1:16">
      <c r="A2" s="8" t="s">
        <v>1</v>
      </c>
      <c r="B2" s="9"/>
      <c r="C2" s="9"/>
      <c r="D2" s="9"/>
      <c r="E2" s="9"/>
      <c r="F2" s="9"/>
      <c r="G2" s="9"/>
      <c r="H2" s="10"/>
      <c r="I2" s="10"/>
      <c r="J2" s="10"/>
      <c r="K2" s="10" t="s">
        <v>2</v>
      </c>
      <c r="L2" s="10"/>
      <c r="M2" s="11"/>
      <c r="N2" s="10"/>
      <c r="O2" s="10"/>
      <c r="P2" s="10"/>
    </row>
    <row r="3" ht="29" customHeight="1" spans="1:16">
      <c r="A3" s="12" t="s">
        <v>3</v>
      </c>
      <c r="B3" s="12" t="s">
        <v>4</v>
      </c>
      <c r="C3" s="12" t="s">
        <v>5</v>
      </c>
      <c r="D3" s="13" t="s">
        <v>6</v>
      </c>
      <c r="E3" s="14"/>
      <c r="F3" s="14"/>
      <c r="G3" s="15"/>
      <c r="H3" s="13" t="s">
        <v>7</v>
      </c>
      <c r="I3" s="14"/>
      <c r="J3" s="14"/>
      <c r="K3" s="14"/>
      <c r="L3" s="14"/>
      <c r="M3" s="16" t="s">
        <v>8</v>
      </c>
      <c r="N3" s="12" t="s">
        <v>9</v>
      </c>
      <c r="O3" s="17" t="s">
        <v>10</v>
      </c>
      <c r="P3" s="17" t="s">
        <v>11</v>
      </c>
    </row>
    <row r="4" ht="29" customHeight="1" spans="1:16">
      <c r="A4" s="18"/>
      <c r="B4" s="18"/>
      <c r="C4" s="18"/>
      <c r="D4" s="17" t="s">
        <v>12</v>
      </c>
      <c r="E4" s="17" t="s">
        <v>13</v>
      </c>
      <c r="F4" s="17" t="s">
        <v>14</v>
      </c>
      <c r="G4" s="17" t="s">
        <v>15</v>
      </c>
      <c r="H4" s="19" t="s">
        <v>12</v>
      </c>
      <c r="I4" s="17" t="s">
        <v>16</v>
      </c>
      <c r="J4" s="17" t="s">
        <v>17</v>
      </c>
      <c r="K4" s="17" t="s">
        <v>18</v>
      </c>
      <c r="L4" s="17" t="s">
        <v>19</v>
      </c>
      <c r="M4" s="20"/>
      <c r="N4" s="18"/>
      <c r="O4" s="17"/>
      <c r="P4" s="17"/>
    </row>
    <row r="5" s="1" customFormat="1" ht="44" customHeight="1" spans="1:16">
      <c r="A5" s="21">
        <v>1</v>
      </c>
      <c r="B5" s="21" t="s">
        <v>20</v>
      </c>
      <c r="C5" s="22" t="s">
        <v>21</v>
      </c>
      <c r="D5" s="21">
        <v>1872.76</v>
      </c>
      <c r="E5" s="21">
        <v>1472</v>
      </c>
      <c r="F5" s="21">
        <v>55.2</v>
      </c>
      <c r="G5" s="21">
        <v>345.56</v>
      </c>
      <c r="H5" s="23">
        <v>468.19</v>
      </c>
      <c r="I5" s="23">
        <f>H5*0.5</f>
        <v>234.095</v>
      </c>
      <c r="J5" s="23">
        <f>H5*0.2</f>
        <v>93.638</v>
      </c>
      <c r="K5" s="23">
        <f>H5*0.15</f>
        <v>70.2285</v>
      </c>
      <c r="L5" s="23">
        <v>70.23</v>
      </c>
      <c r="M5" s="24" t="s">
        <v>22</v>
      </c>
      <c r="N5" s="25" t="s">
        <v>23</v>
      </c>
      <c r="O5" s="25" t="s">
        <v>24</v>
      </c>
      <c r="P5" s="26"/>
    </row>
    <row r="6" s="1" customFormat="1" ht="44" customHeight="1" spans="1:16">
      <c r="A6" s="21">
        <v>2</v>
      </c>
      <c r="B6" s="21" t="s">
        <v>25</v>
      </c>
      <c r="C6" s="22" t="s">
        <v>21</v>
      </c>
      <c r="D6" s="21">
        <v>1872.76</v>
      </c>
      <c r="E6" s="21">
        <v>1472</v>
      </c>
      <c r="F6" s="21">
        <v>55.2</v>
      </c>
      <c r="G6" s="21">
        <v>345.56</v>
      </c>
      <c r="H6" s="23">
        <v>468.19</v>
      </c>
      <c r="I6" s="23">
        <v>234.095</v>
      </c>
      <c r="J6" s="23">
        <v>93.638</v>
      </c>
      <c r="K6" s="23">
        <v>70.2285</v>
      </c>
      <c r="L6" s="23">
        <v>70.23</v>
      </c>
      <c r="M6" s="24" t="s">
        <v>22</v>
      </c>
      <c r="N6" s="25" t="s">
        <v>26</v>
      </c>
      <c r="O6" s="25" t="s">
        <v>24</v>
      </c>
      <c r="P6" s="26"/>
    </row>
    <row r="7" s="1" customFormat="1" ht="44" customHeight="1" spans="1:16">
      <c r="A7" s="21">
        <v>3</v>
      </c>
      <c r="B7" s="21" t="s">
        <v>27</v>
      </c>
      <c r="C7" s="22" t="s">
        <v>28</v>
      </c>
      <c r="D7" s="21">
        <v>1895.2</v>
      </c>
      <c r="E7" s="21">
        <v>1472</v>
      </c>
      <c r="F7" s="21">
        <v>55.2</v>
      </c>
      <c r="G7" s="21">
        <v>368</v>
      </c>
      <c r="H7" s="23">
        <f>D7*0.25</f>
        <v>473.8</v>
      </c>
      <c r="I7" s="23">
        <f>H7*0.5</f>
        <v>236.9</v>
      </c>
      <c r="J7" s="23">
        <f>H7*0.2</f>
        <v>94.76</v>
      </c>
      <c r="K7" s="23">
        <f>H7*0.15</f>
        <v>71.07</v>
      </c>
      <c r="L7" s="23">
        <f>H7*0.15</f>
        <v>71.07</v>
      </c>
      <c r="M7" s="24" t="s">
        <v>22</v>
      </c>
      <c r="N7" s="25" t="s">
        <v>29</v>
      </c>
      <c r="O7" s="25" t="s">
        <v>30</v>
      </c>
      <c r="P7" s="26"/>
    </row>
    <row r="8" s="1" customFormat="1" ht="44" customHeight="1" spans="1:16">
      <c r="A8" s="21">
        <v>4</v>
      </c>
      <c r="B8" s="27" t="s">
        <v>31</v>
      </c>
      <c r="C8" s="24" t="s">
        <v>32</v>
      </c>
      <c r="D8" s="21">
        <v>1895.2</v>
      </c>
      <c r="E8" s="21">
        <v>1472</v>
      </c>
      <c r="F8" s="21">
        <v>55.2</v>
      </c>
      <c r="G8" s="21">
        <v>368</v>
      </c>
      <c r="H8" s="23">
        <v>473.8</v>
      </c>
      <c r="I8" s="23">
        <v>236.9</v>
      </c>
      <c r="J8" s="23">
        <v>94.76</v>
      </c>
      <c r="K8" s="23">
        <v>71.07</v>
      </c>
      <c r="L8" s="23">
        <v>71.07</v>
      </c>
      <c r="M8" s="24" t="s">
        <v>22</v>
      </c>
      <c r="N8" s="25" t="s">
        <v>29</v>
      </c>
      <c r="O8" s="25" t="s">
        <v>33</v>
      </c>
      <c r="P8" s="26"/>
    </row>
    <row r="9" s="1" customFormat="1" ht="44" customHeight="1" spans="1:16">
      <c r="A9" s="21">
        <v>5</v>
      </c>
      <c r="B9" s="27" t="s">
        <v>31</v>
      </c>
      <c r="C9" s="24" t="s">
        <v>32</v>
      </c>
      <c r="D9" s="21">
        <v>474.83</v>
      </c>
      <c r="E9" s="21">
        <v>368.8</v>
      </c>
      <c r="F9" s="21">
        <v>13.83</v>
      </c>
      <c r="G9" s="21">
        <v>92.2</v>
      </c>
      <c r="H9" s="23">
        <f>D9*0.25</f>
        <v>118.7075</v>
      </c>
      <c r="I9" s="23">
        <f>H9*0.5</f>
        <v>59.35375</v>
      </c>
      <c r="J9" s="23">
        <f>H9*0.2</f>
        <v>23.7415</v>
      </c>
      <c r="K9" s="23">
        <f>H9*0.15</f>
        <v>17.806125</v>
      </c>
      <c r="L9" s="23">
        <f>H9*0.15</f>
        <v>17.806125</v>
      </c>
      <c r="M9" s="24" t="s">
        <v>34</v>
      </c>
      <c r="N9" s="25" t="s">
        <v>29</v>
      </c>
      <c r="O9" s="25" t="s">
        <v>33</v>
      </c>
      <c r="P9" s="26"/>
    </row>
    <row r="10" s="1" customFormat="1" ht="44" customHeight="1" spans="1:16">
      <c r="A10" s="21">
        <v>6</v>
      </c>
      <c r="B10" s="27" t="s">
        <v>35</v>
      </c>
      <c r="C10" s="24" t="s">
        <v>36</v>
      </c>
      <c r="D10" s="28">
        <v>564.13</v>
      </c>
      <c r="E10" s="21">
        <v>438.16</v>
      </c>
      <c r="F10" s="21">
        <v>16.43</v>
      </c>
      <c r="G10" s="21">
        <v>109.54</v>
      </c>
      <c r="H10" s="23">
        <f t="shared" ref="H10:H25" si="0">D10*0.25</f>
        <v>141.0325</v>
      </c>
      <c r="I10" s="23">
        <f t="shared" ref="I10:I25" si="1">H10*0.5</f>
        <v>70.51625</v>
      </c>
      <c r="J10" s="23">
        <f t="shared" ref="J10:J25" si="2">H10*0.2</f>
        <v>28.2065</v>
      </c>
      <c r="K10" s="23">
        <f t="shared" ref="K10:K25" si="3">H10*0.15</f>
        <v>21.154875</v>
      </c>
      <c r="L10" s="23">
        <f t="shared" ref="L10:L25" si="4">H10*0.15</f>
        <v>21.154875</v>
      </c>
      <c r="M10" s="29" t="s">
        <v>37</v>
      </c>
      <c r="N10" s="25" t="s">
        <v>26</v>
      </c>
      <c r="O10" s="25" t="s">
        <v>30</v>
      </c>
      <c r="P10" s="26"/>
    </row>
    <row r="11" s="1" customFormat="1" ht="44" customHeight="1" spans="1:16">
      <c r="A11" s="21">
        <v>7</v>
      </c>
      <c r="B11" s="27" t="s">
        <v>38</v>
      </c>
      <c r="C11" s="24" t="s">
        <v>36</v>
      </c>
      <c r="D11" s="28">
        <v>564.13</v>
      </c>
      <c r="E11" s="21">
        <v>438.16</v>
      </c>
      <c r="F11" s="21">
        <v>16.43</v>
      </c>
      <c r="G11" s="21">
        <v>109.54</v>
      </c>
      <c r="H11" s="23">
        <f t="shared" si="0"/>
        <v>141.0325</v>
      </c>
      <c r="I11" s="23">
        <f t="shared" si="1"/>
        <v>70.51625</v>
      </c>
      <c r="J11" s="23">
        <f t="shared" si="2"/>
        <v>28.2065</v>
      </c>
      <c r="K11" s="23">
        <f t="shared" si="3"/>
        <v>21.154875</v>
      </c>
      <c r="L11" s="23">
        <f t="shared" si="4"/>
        <v>21.154875</v>
      </c>
      <c r="M11" s="29" t="s">
        <v>37</v>
      </c>
      <c r="N11" s="25" t="s">
        <v>26</v>
      </c>
      <c r="O11" s="25" t="s">
        <v>30</v>
      </c>
      <c r="P11" s="26"/>
    </row>
    <row r="12" s="1" customFormat="1" ht="44" customHeight="1" spans="1:16">
      <c r="A12" s="21">
        <v>8</v>
      </c>
      <c r="B12" s="27" t="s">
        <v>39</v>
      </c>
      <c r="C12" s="24" t="s">
        <v>36</v>
      </c>
      <c r="D12" s="28">
        <v>564.13</v>
      </c>
      <c r="E12" s="21">
        <v>438.16</v>
      </c>
      <c r="F12" s="21">
        <v>16.43</v>
      </c>
      <c r="G12" s="21">
        <v>109.54</v>
      </c>
      <c r="H12" s="23">
        <f t="shared" si="0"/>
        <v>141.0325</v>
      </c>
      <c r="I12" s="23">
        <f t="shared" si="1"/>
        <v>70.51625</v>
      </c>
      <c r="J12" s="23">
        <f t="shared" si="2"/>
        <v>28.2065</v>
      </c>
      <c r="K12" s="23">
        <f t="shared" si="3"/>
        <v>21.154875</v>
      </c>
      <c r="L12" s="23">
        <f t="shared" si="4"/>
        <v>21.154875</v>
      </c>
      <c r="M12" s="29" t="s">
        <v>37</v>
      </c>
      <c r="N12" s="25" t="s">
        <v>29</v>
      </c>
      <c r="O12" s="25" t="s">
        <v>30</v>
      </c>
      <c r="P12" s="26"/>
    </row>
    <row r="13" s="1" customFormat="1" ht="44" customHeight="1" spans="1:16">
      <c r="A13" s="21">
        <v>9</v>
      </c>
      <c r="B13" s="27" t="s">
        <v>40</v>
      </c>
      <c r="C13" s="24" t="s">
        <v>36</v>
      </c>
      <c r="D13" s="28">
        <v>564.13</v>
      </c>
      <c r="E13" s="21">
        <v>438.16</v>
      </c>
      <c r="F13" s="21">
        <v>16.43</v>
      </c>
      <c r="G13" s="21">
        <v>109.54</v>
      </c>
      <c r="H13" s="23">
        <f t="shared" si="0"/>
        <v>141.0325</v>
      </c>
      <c r="I13" s="23">
        <f t="shared" si="1"/>
        <v>70.51625</v>
      </c>
      <c r="J13" s="23">
        <f t="shared" si="2"/>
        <v>28.2065</v>
      </c>
      <c r="K13" s="23">
        <f t="shared" si="3"/>
        <v>21.154875</v>
      </c>
      <c r="L13" s="23">
        <f t="shared" si="4"/>
        <v>21.154875</v>
      </c>
      <c r="M13" s="29" t="s">
        <v>37</v>
      </c>
      <c r="N13" s="25" t="s">
        <v>41</v>
      </c>
      <c r="O13" s="25" t="s">
        <v>30</v>
      </c>
      <c r="P13" s="26"/>
    </row>
    <row r="14" s="1" customFormat="1" ht="44" customHeight="1" spans="1:16">
      <c r="A14" s="21">
        <v>10</v>
      </c>
      <c r="B14" s="27" t="s">
        <v>35</v>
      </c>
      <c r="C14" s="24" t="s">
        <v>36</v>
      </c>
      <c r="D14" s="28">
        <v>564.13</v>
      </c>
      <c r="E14" s="21">
        <v>438.16</v>
      </c>
      <c r="F14" s="21">
        <v>16.43</v>
      </c>
      <c r="G14" s="21">
        <v>109.54</v>
      </c>
      <c r="H14" s="23">
        <f t="shared" si="0"/>
        <v>141.0325</v>
      </c>
      <c r="I14" s="23">
        <f t="shared" si="1"/>
        <v>70.51625</v>
      </c>
      <c r="J14" s="23">
        <f t="shared" si="2"/>
        <v>28.2065</v>
      </c>
      <c r="K14" s="23">
        <f t="shared" si="3"/>
        <v>21.154875</v>
      </c>
      <c r="L14" s="23">
        <f t="shared" si="4"/>
        <v>21.154875</v>
      </c>
      <c r="M14" s="29" t="s">
        <v>34</v>
      </c>
      <c r="N14" s="25" t="s">
        <v>26</v>
      </c>
      <c r="O14" s="25" t="s">
        <v>30</v>
      </c>
      <c r="P14" s="26"/>
    </row>
    <row r="15" s="1" customFormat="1" ht="44" customHeight="1" spans="1:16">
      <c r="A15" s="21">
        <v>11</v>
      </c>
      <c r="B15" s="27" t="s">
        <v>38</v>
      </c>
      <c r="C15" s="24" t="s">
        <v>36</v>
      </c>
      <c r="D15" s="28">
        <v>564.13</v>
      </c>
      <c r="E15" s="21">
        <v>438.16</v>
      </c>
      <c r="F15" s="21">
        <v>16.43</v>
      </c>
      <c r="G15" s="21">
        <v>109.54</v>
      </c>
      <c r="H15" s="23">
        <f t="shared" si="0"/>
        <v>141.0325</v>
      </c>
      <c r="I15" s="23">
        <f t="shared" si="1"/>
        <v>70.51625</v>
      </c>
      <c r="J15" s="23">
        <f t="shared" si="2"/>
        <v>28.2065</v>
      </c>
      <c r="K15" s="23">
        <f t="shared" si="3"/>
        <v>21.154875</v>
      </c>
      <c r="L15" s="23">
        <f t="shared" si="4"/>
        <v>21.154875</v>
      </c>
      <c r="M15" s="29" t="s">
        <v>34</v>
      </c>
      <c r="N15" s="25" t="s">
        <v>26</v>
      </c>
      <c r="O15" s="25" t="s">
        <v>30</v>
      </c>
      <c r="P15" s="26"/>
    </row>
    <row r="16" s="1" customFormat="1" ht="44" customHeight="1" spans="1:16">
      <c r="A16" s="21">
        <v>12</v>
      </c>
      <c r="B16" s="27" t="s">
        <v>39</v>
      </c>
      <c r="C16" s="24" t="s">
        <v>36</v>
      </c>
      <c r="D16" s="28">
        <v>564.13</v>
      </c>
      <c r="E16" s="21">
        <v>438.16</v>
      </c>
      <c r="F16" s="21">
        <v>16.43</v>
      </c>
      <c r="G16" s="21">
        <v>109.54</v>
      </c>
      <c r="H16" s="23">
        <f t="shared" si="0"/>
        <v>141.0325</v>
      </c>
      <c r="I16" s="23">
        <f t="shared" si="1"/>
        <v>70.51625</v>
      </c>
      <c r="J16" s="23">
        <f t="shared" si="2"/>
        <v>28.2065</v>
      </c>
      <c r="K16" s="23">
        <f t="shared" si="3"/>
        <v>21.154875</v>
      </c>
      <c r="L16" s="23">
        <f t="shared" si="4"/>
        <v>21.154875</v>
      </c>
      <c r="M16" s="29" t="s">
        <v>34</v>
      </c>
      <c r="N16" s="25" t="s">
        <v>29</v>
      </c>
      <c r="O16" s="25" t="s">
        <v>30</v>
      </c>
      <c r="P16" s="26"/>
    </row>
    <row r="17" s="1" customFormat="1" ht="44" customHeight="1" spans="1:16">
      <c r="A17" s="21">
        <v>13</v>
      </c>
      <c r="B17" s="27" t="s">
        <v>40</v>
      </c>
      <c r="C17" s="24" t="s">
        <v>36</v>
      </c>
      <c r="D17" s="28">
        <v>564.13</v>
      </c>
      <c r="E17" s="21">
        <v>438.16</v>
      </c>
      <c r="F17" s="21">
        <v>16.43</v>
      </c>
      <c r="G17" s="21">
        <v>109.54</v>
      </c>
      <c r="H17" s="23">
        <f t="shared" si="0"/>
        <v>141.0325</v>
      </c>
      <c r="I17" s="23">
        <f t="shared" si="1"/>
        <v>70.51625</v>
      </c>
      <c r="J17" s="23">
        <f t="shared" si="2"/>
        <v>28.2065</v>
      </c>
      <c r="K17" s="23">
        <f t="shared" si="3"/>
        <v>21.154875</v>
      </c>
      <c r="L17" s="23">
        <f t="shared" si="4"/>
        <v>21.154875</v>
      </c>
      <c r="M17" s="29" t="s">
        <v>34</v>
      </c>
      <c r="N17" s="25" t="s">
        <v>41</v>
      </c>
      <c r="O17" s="25" t="s">
        <v>30</v>
      </c>
      <c r="P17" s="26"/>
    </row>
    <row r="18" s="1" customFormat="1" ht="44" customHeight="1" spans="1:16">
      <c r="A18" s="21">
        <v>14</v>
      </c>
      <c r="B18" s="30" t="s">
        <v>42</v>
      </c>
      <c r="C18" s="31" t="s">
        <v>43</v>
      </c>
      <c r="D18" s="21">
        <v>500.58</v>
      </c>
      <c r="E18" s="21">
        <v>388.8</v>
      </c>
      <c r="F18" s="21">
        <v>14.58</v>
      </c>
      <c r="G18" s="21">
        <v>97.2</v>
      </c>
      <c r="H18" s="23">
        <f t="shared" si="0"/>
        <v>125.145</v>
      </c>
      <c r="I18" s="23">
        <f t="shared" si="1"/>
        <v>62.5725</v>
      </c>
      <c r="J18" s="23">
        <f t="shared" si="2"/>
        <v>25.029</v>
      </c>
      <c r="K18" s="23">
        <f t="shared" si="3"/>
        <v>18.77175</v>
      </c>
      <c r="L18" s="23">
        <f t="shared" si="4"/>
        <v>18.77175</v>
      </c>
      <c r="M18" s="29" t="s">
        <v>34</v>
      </c>
      <c r="N18" s="25" t="s">
        <v>29</v>
      </c>
      <c r="O18" s="25" t="s">
        <v>24</v>
      </c>
      <c r="P18" s="26"/>
    </row>
    <row r="19" s="2" customFormat="1" ht="44" customHeight="1" spans="1:16">
      <c r="A19" s="21">
        <v>15</v>
      </c>
      <c r="B19" s="27" t="s">
        <v>44</v>
      </c>
      <c r="C19" s="24" t="s">
        <v>43</v>
      </c>
      <c r="D19" s="21">
        <v>500.58</v>
      </c>
      <c r="E19" s="21">
        <v>388.8</v>
      </c>
      <c r="F19" s="21">
        <v>14.58</v>
      </c>
      <c r="G19" s="21">
        <v>97.2</v>
      </c>
      <c r="H19" s="23">
        <v>125.145</v>
      </c>
      <c r="I19" s="23">
        <v>62.5725</v>
      </c>
      <c r="J19" s="23">
        <v>25.029</v>
      </c>
      <c r="K19" s="23">
        <v>18.77175</v>
      </c>
      <c r="L19" s="23">
        <v>18.77175</v>
      </c>
      <c r="M19" s="29" t="s">
        <v>34</v>
      </c>
      <c r="N19" s="25" t="s">
        <v>29</v>
      </c>
      <c r="O19" s="31" t="s">
        <v>45</v>
      </c>
      <c r="P19" s="30"/>
    </row>
    <row r="20" s="2" customFormat="1" ht="44" customHeight="1" spans="1:16">
      <c r="A20" s="21">
        <v>16</v>
      </c>
      <c r="B20" s="27" t="s">
        <v>46</v>
      </c>
      <c r="C20" s="24" t="s">
        <v>43</v>
      </c>
      <c r="D20" s="21">
        <v>500.58</v>
      </c>
      <c r="E20" s="21">
        <v>388.8</v>
      </c>
      <c r="F20" s="21">
        <v>14.58</v>
      </c>
      <c r="G20" s="21">
        <v>97.2</v>
      </c>
      <c r="H20" s="23">
        <v>125.145</v>
      </c>
      <c r="I20" s="23">
        <v>62.5725</v>
      </c>
      <c r="J20" s="23">
        <v>25.029</v>
      </c>
      <c r="K20" s="23">
        <v>18.77175</v>
      </c>
      <c r="L20" s="23">
        <v>18.77175</v>
      </c>
      <c r="M20" s="29" t="s">
        <v>34</v>
      </c>
      <c r="N20" s="25" t="s">
        <v>29</v>
      </c>
      <c r="O20" s="31" t="s">
        <v>45</v>
      </c>
      <c r="P20" s="30"/>
    </row>
    <row r="21" s="2" customFormat="1" ht="44" customHeight="1" spans="1:16">
      <c r="A21" s="21">
        <v>17</v>
      </c>
      <c r="B21" s="27" t="s">
        <v>47</v>
      </c>
      <c r="C21" s="24" t="s">
        <v>43</v>
      </c>
      <c r="D21" s="21">
        <v>500.58</v>
      </c>
      <c r="E21" s="21">
        <v>388.8</v>
      </c>
      <c r="F21" s="21">
        <v>14.58</v>
      </c>
      <c r="G21" s="21">
        <v>97.2</v>
      </c>
      <c r="H21" s="23">
        <v>125.145</v>
      </c>
      <c r="I21" s="23">
        <v>62.5725</v>
      </c>
      <c r="J21" s="23">
        <v>25.029</v>
      </c>
      <c r="K21" s="23">
        <v>18.77175</v>
      </c>
      <c r="L21" s="23">
        <v>18.77175</v>
      </c>
      <c r="M21" s="29" t="s">
        <v>34</v>
      </c>
      <c r="N21" s="25" t="s">
        <v>29</v>
      </c>
      <c r="O21" s="31" t="s">
        <v>45</v>
      </c>
      <c r="P21" s="30"/>
    </row>
    <row r="22" s="3" customFormat="1" ht="44" customHeight="1" spans="1:16">
      <c r="A22" s="21">
        <v>18</v>
      </c>
      <c r="B22" s="27" t="s">
        <v>48</v>
      </c>
      <c r="C22" s="24" t="s">
        <v>43</v>
      </c>
      <c r="D22" s="21">
        <v>500.58</v>
      </c>
      <c r="E22" s="21">
        <v>388.8</v>
      </c>
      <c r="F22" s="21">
        <v>14.58</v>
      </c>
      <c r="G22" s="21">
        <v>97.2</v>
      </c>
      <c r="H22" s="23">
        <v>125.145</v>
      </c>
      <c r="I22" s="23">
        <v>62.5725</v>
      </c>
      <c r="J22" s="23">
        <v>25.029</v>
      </c>
      <c r="K22" s="23">
        <v>18.77175</v>
      </c>
      <c r="L22" s="23">
        <v>18.77175</v>
      </c>
      <c r="M22" s="29" t="s">
        <v>34</v>
      </c>
      <c r="N22" s="25" t="s">
        <v>29</v>
      </c>
      <c r="O22" s="31" t="s">
        <v>45</v>
      </c>
      <c r="P22" s="30"/>
    </row>
    <row r="23" s="1" customFormat="1" ht="44" customHeight="1" spans="1:16">
      <c r="A23" s="21">
        <v>19</v>
      </c>
      <c r="B23" s="27" t="s">
        <v>49</v>
      </c>
      <c r="C23" s="24" t="s">
        <v>43</v>
      </c>
      <c r="D23" s="21">
        <v>500.58</v>
      </c>
      <c r="E23" s="21">
        <v>388.8</v>
      </c>
      <c r="F23" s="21">
        <v>14.58</v>
      </c>
      <c r="G23" s="21">
        <v>97.2</v>
      </c>
      <c r="H23" s="23">
        <v>125.145</v>
      </c>
      <c r="I23" s="23">
        <v>62.5725</v>
      </c>
      <c r="J23" s="23">
        <v>25.029</v>
      </c>
      <c r="K23" s="23">
        <v>18.77175</v>
      </c>
      <c r="L23" s="23">
        <v>18.77175</v>
      </c>
      <c r="M23" s="29" t="s">
        <v>34</v>
      </c>
      <c r="N23" s="25" t="s">
        <v>29</v>
      </c>
      <c r="O23" s="25" t="s">
        <v>50</v>
      </c>
      <c r="P23" s="26"/>
    </row>
    <row r="24" s="1" customFormat="1" ht="44" customHeight="1" spans="1:16">
      <c r="A24" s="21">
        <v>20</v>
      </c>
      <c r="B24" s="32" t="s">
        <v>51</v>
      </c>
      <c r="C24" s="22" t="s">
        <v>52</v>
      </c>
      <c r="D24" s="21">
        <v>474.83</v>
      </c>
      <c r="E24" s="21">
        <v>368.8</v>
      </c>
      <c r="F24" s="21">
        <v>13.83</v>
      </c>
      <c r="G24" s="21">
        <v>92.2</v>
      </c>
      <c r="H24" s="23">
        <f t="shared" ref="H24:H28" si="5">D24*0.25</f>
        <v>118.7075</v>
      </c>
      <c r="I24" s="23">
        <f t="shared" ref="I24:I30" si="6">H24*0.5</f>
        <v>59.35375</v>
      </c>
      <c r="J24" s="23">
        <f t="shared" ref="J24:J30" si="7">H24*0.2</f>
        <v>23.7415</v>
      </c>
      <c r="K24" s="23">
        <f t="shared" ref="K24:K30" si="8">H24*0.15</f>
        <v>17.806125</v>
      </c>
      <c r="L24" s="23">
        <f t="shared" ref="L24:L30" si="9">H24*0.15</f>
        <v>17.806125</v>
      </c>
      <c r="M24" s="29" t="s">
        <v>34</v>
      </c>
      <c r="N24" s="25" t="s">
        <v>26</v>
      </c>
      <c r="O24" s="25" t="s">
        <v>30</v>
      </c>
      <c r="P24" s="26"/>
    </row>
    <row r="25" s="1" customFormat="1" ht="44" customHeight="1" spans="1:16">
      <c r="A25" s="21">
        <v>21</v>
      </c>
      <c r="B25" s="21" t="s">
        <v>53</v>
      </c>
      <c r="C25" s="22" t="s">
        <v>52</v>
      </c>
      <c r="D25" s="21">
        <v>474.83</v>
      </c>
      <c r="E25" s="21">
        <v>368.8</v>
      </c>
      <c r="F25" s="21">
        <v>13.83</v>
      </c>
      <c r="G25" s="21">
        <v>92.2</v>
      </c>
      <c r="H25" s="23">
        <f t="shared" si="5"/>
        <v>118.7075</v>
      </c>
      <c r="I25" s="23">
        <f t="shared" si="6"/>
        <v>59.35375</v>
      </c>
      <c r="J25" s="23">
        <f t="shared" si="7"/>
        <v>23.7415</v>
      </c>
      <c r="K25" s="23">
        <f t="shared" si="8"/>
        <v>17.806125</v>
      </c>
      <c r="L25" s="23">
        <f t="shared" si="9"/>
        <v>17.806125</v>
      </c>
      <c r="M25" s="29" t="s">
        <v>34</v>
      </c>
      <c r="N25" s="25" t="s">
        <v>29</v>
      </c>
      <c r="O25" s="25" t="s">
        <v>30</v>
      </c>
      <c r="P25" s="26"/>
    </row>
    <row r="26" s="1" customFormat="1" ht="44" customHeight="1" spans="1:16">
      <c r="A26" s="21">
        <v>22</v>
      </c>
      <c r="B26" s="21" t="s">
        <v>54</v>
      </c>
      <c r="C26" s="22" t="s">
        <v>52</v>
      </c>
      <c r="D26" s="21">
        <v>474.83</v>
      </c>
      <c r="E26" s="21">
        <v>368.8</v>
      </c>
      <c r="F26" s="21">
        <v>13.83</v>
      </c>
      <c r="G26" s="21">
        <v>92.2</v>
      </c>
      <c r="H26" s="23">
        <f t="shared" si="5"/>
        <v>118.7075</v>
      </c>
      <c r="I26" s="23">
        <f t="shared" si="6"/>
        <v>59.35375</v>
      </c>
      <c r="J26" s="23">
        <f t="shared" si="7"/>
        <v>23.7415</v>
      </c>
      <c r="K26" s="23">
        <f t="shared" si="8"/>
        <v>17.806125</v>
      </c>
      <c r="L26" s="23">
        <f t="shared" si="9"/>
        <v>17.806125</v>
      </c>
      <c r="M26" s="29" t="s">
        <v>34</v>
      </c>
      <c r="N26" s="25" t="s">
        <v>29</v>
      </c>
      <c r="O26" s="25" t="s">
        <v>30</v>
      </c>
      <c r="P26" s="26"/>
    </row>
    <row r="27" s="1" customFormat="1" ht="44" customHeight="1" spans="1:16">
      <c r="A27" s="21">
        <v>23</v>
      </c>
      <c r="B27" s="21" t="s">
        <v>55</v>
      </c>
      <c r="C27" s="22" t="s">
        <v>52</v>
      </c>
      <c r="D27" s="21">
        <v>474.83</v>
      </c>
      <c r="E27" s="21">
        <v>368.8</v>
      </c>
      <c r="F27" s="21">
        <v>13.83</v>
      </c>
      <c r="G27" s="21">
        <v>92.2</v>
      </c>
      <c r="H27" s="23">
        <f t="shared" si="5"/>
        <v>118.7075</v>
      </c>
      <c r="I27" s="23">
        <f t="shared" si="6"/>
        <v>59.35375</v>
      </c>
      <c r="J27" s="23">
        <f t="shared" si="7"/>
        <v>23.7415</v>
      </c>
      <c r="K27" s="23">
        <f t="shared" si="8"/>
        <v>17.806125</v>
      </c>
      <c r="L27" s="23">
        <f t="shared" si="9"/>
        <v>17.806125</v>
      </c>
      <c r="M27" s="29" t="s">
        <v>34</v>
      </c>
      <c r="N27" s="25" t="s">
        <v>29</v>
      </c>
      <c r="O27" s="25" t="s">
        <v>30</v>
      </c>
      <c r="P27" s="26"/>
    </row>
    <row r="28" s="4" customFormat="1" ht="44" customHeight="1" spans="1:16">
      <c r="A28" s="21">
        <v>24</v>
      </c>
      <c r="B28" s="33" t="s">
        <v>56</v>
      </c>
      <c r="C28" s="22" t="s">
        <v>57</v>
      </c>
      <c r="D28" s="34">
        <v>941.38</v>
      </c>
      <c r="E28" s="35">
        <v>737.6</v>
      </c>
      <c r="F28" s="35">
        <v>27.66</v>
      </c>
      <c r="G28" s="35">
        <v>176.12</v>
      </c>
      <c r="H28" s="36">
        <v>222</v>
      </c>
      <c r="I28" s="36">
        <f t="shared" si="6"/>
        <v>111</v>
      </c>
      <c r="J28" s="36">
        <f t="shared" si="7"/>
        <v>44.4</v>
      </c>
      <c r="K28" s="36">
        <f t="shared" si="8"/>
        <v>33.3</v>
      </c>
      <c r="L28" s="36">
        <f t="shared" si="9"/>
        <v>33.3</v>
      </c>
      <c r="M28" s="24" t="s">
        <v>58</v>
      </c>
      <c r="N28" s="24" t="s">
        <v>59</v>
      </c>
      <c r="O28" s="24" t="s">
        <v>33</v>
      </c>
      <c r="P28" s="24" t="s">
        <v>60</v>
      </c>
    </row>
    <row r="29" s="1" customFormat="1" ht="44" customHeight="1" spans="1:16">
      <c r="A29" s="21">
        <v>25</v>
      </c>
      <c r="B29" s="37" t="s">
        <v>61</v>
      </c>
      <c r="C29" s="38" t="s">
        <v>62</v>
      </c>
      <c r="D29" s="39">
        <v>470.69</v>
      </c>
      <c r="E29" s="39">
        <v>368.8</v>
      </c>
      <c r="F29" s="39">
        <v>13.83</v>
      </c>
      <c r="G29" s="39">
        <v>88.06</v>
      </c>
      <c r="H29" s="40">
        <f>D29*0.25</f>
        <v>117.6725</v>
      </c>
      <c r="I29" s="40">
        <f t="shared" si="6"/>
        <v>58.83625</v>
      </c>
      <c r="J29" s="40">
        <f t="shared" si="7"/>
        <v>23.5345</v>
      </c>
      <c r="K29" s="40">
        <f t="shared" si="8"/>
        <v>17.650875</v>
      </c>
      <c r="L29" s="40">
        <f t="shared" si="9"/>
        <v>17.650875</v>
      </c>
      <c r="M29" s="41">
        <v>46023</v>
      </c>
      <c r="N29" s="42" t="s">
        <v>29</v>
      </c>
      <c r="O29" s="42" t="s">
        <v>24</v>
      </c>
      <c r="P29" s="21"/>
    </row>
    <row r="30" s="1" customFormat="1" ht="44" customHeight="1" spans="1:16">
      <c r="A30" s="21">
        <v>26</v>
      </c>
      <c r="B30" s="21" t="s">
        <v>63</v>
      </c>
      <c r="C30" s="22" t="s">
        <v>64</v>
      </c>
      <c r="D30" s="21">
        <v>1905.5</v>
      </c>
      <c r="E30" s="21">
        <v>1480</v>
      </c>
      <c r="F30" s="21">
        <v>55.5</v>
      </c>
      <c r="G30" s="21">
        <v>370</v>
      </c>
      <c r="H30" s="43">
        <f>D30*0.25</f>
        <v>476.375</v>
      </c>
      <c r="I30" s="36">
        <f t="shared" si="6"/>
        <v>238.1875</v>
      </c>
      <c r="J30" s="36">
        <f t="shared" si="7"/>
        <v>95.275</v>
      </c>
      <c r="K30" s="36">
        <f t="shared" si="8"/>
        <v>71.45625</v>
      </c>
      <c r="L30" s="36">
        <f t="shared" si="9"/>
        <v>71.45625</v>
      </c>
      <c r="M30" s="25" t="s">
        <v>65</v>
      </c>
      <c r="N30" s="25" t="s">
        <v>29</v>
      </c>
      <c r="O30" s="25" t="s">
        <v>24</v>
      </c>
      <c r="P30" s="25"/>
    </row>
    <row r="31" s="1" customFormat="1" ht="44" customHeight="1" spans="1:16">
      <c r="A31" s="21">
        <v>27</v>
      </c>
      <c r="B31" s="37" t="s">
        <v>66</v>
      </c>
      <c r="C31" s="38" t="s">
        <v>64</v>
      </c>
      <c r="D31" s="39">
        <v>1905.5</v>
      </c>
      <c r="E31" s="39">
        <v>1480</v>
      </c>
      <c r="F31" s="39">
        <v>55.5</v>
      </c>
      <c r="G31" s="39">
        <v>370</v>
      </c>
      <c r="H31" s="44">
        <v>476.375</v>
      </c>
      <c r="I31" s="43">
        <v>238.1875</v>
      </c>
      <c r="J31" s="36">
        <v>95.275</v>
      </c>
      <c r="K31" s="36">
        <v>71.45625</v>
      </c>
      <c r="L31" s="36">
        <v>71.45625</v>
      </c>
      <c r="M31" s="25" t="s">
        <v>65</v>
      </c>
      <c r="N31" s="45" t="s">
        <v>29</v>
      </c>
      <c r="O31" s="25" t="s">
        <v>24</v>
      </c>
      <c r="P31" s="25"/>
    </row>
    <row r="32" s="1" customFormat="1" ht="44" customHeight="1" spans="1:16">
      <c r="A32" s="46"/>
      <c r="B32" s="47"/>
      <c r="C32" s="48"/>
      <c r="D32" s="49"/>
      <c r="E32" s="49"/>
      <c r="F32" s="49"/>
      <c r="G32" s="50"/>
      <c r="H32" s="44"/>
      <c r="I32" s="43"/>
      <c r="J32" s="36"/>
      <c r="K32" s="36"/>
      <c r="L32" s="36"/>
      <c r="M32" s="25"/>
      <c r="N32" s="45"/>
      <c r="O32" s="25"/>
      <c r="P32" s="25"/>
    </row>
    <row r="33" ht="44" customHeight="1" spans="1:16">
      <c r="A33" s="51" t="s">
        <v>67</v>
      </c>
      <c r="B33" s="52"/>
      <c r="C33" s="52"/>
      <c r="D33" s="52"/>
      <c r="E33" s="52"/>
      <c r="F33" s="52"/>
      <c r="G33" s="53"/>
      <c r="H33" s="23">
        <f>SUM(H5:H32)</f>
        <v>5649.07</v>
      </c>
      <c r="I33" s="23">
        <f>SUM(I5:I32)</f>
        <v>2824.535</v>
      </c>
      <c r="J33" s="23">
        <f>SUM(J5:J32)</f>
        <v>1129.814</v>
      </c>
      <c r="K33" s="23">
        <f>SUM(K5:K32)</f>
        <v>847.3605</v>
      </c>
      <c r="L33" s="23">
        <f>SUM(L5:L32)</f>
        <v>847.3635</v>
      </c>
      <c r="M33" s="33"/>
      <c r="N33" s="21"/>
      <c r="O33" s="21"/>
      <c r="P33" s="26"/>
    </row>
    <row r="34" spans="1:16">
      <c r="A34" s="5"/>
      <c r="B34" s="5"/>
      <c r="C34" s="5"/>
      <c r="D34" s="5"/>
      <c r="E34" s="5"/>
      <c r="F34" s="5"/>
      <c r="G34" s="5"/>
      <c r="H34" s="5"/>
      <c r="I34" s="5"/>
      <c r="J34" s="5"/>
      <c r="K34" s="5"/>
      <c r="L34" s="5"/>
      <c r="M34" s="54"/>
    </row>
    <row r="35" spans="1:16">
      <c r="A35" s="5"/>
      <c r="B35" s="5"/>
      <c r="C35" s="5"/>
      <c r="D35" s="5"/>
      <c r="E35" s="5"/>
      <c r="F35" s="5"/>
      <c r="G35" s="5"/>
      <c r="H35" s="5"/>
      <c r="I35" s="5"/>
      <c r="J35" s="5"/>
      <c r="K35" s="5"/>
      <c r="L35" s="5"/>
      <c r="M35" s="54"/>
    </row>
    <row r="36" spans="1:16">
      <c r="A36" s="5"/>
      <c r="B36" s="5"/>
      <c r="C36" s="5"/>
      <c r="D36" s="5"/>
      <c r="E36" s="5"/>
      <c r="F36" s="5"/>
      <c r="G36" s="5"/>
      <c r="H36" s="5"/>
      <c r="I36" s="5"/>
      <c r="J36" s="5"/>
      <c r="K36" s="5"/>
      <c r="L36" s="5"/>
      <c r="M36" s="54"/>
    </row>
    <row r="37" spans="1:16">
      <c r="A37" s="5"/>
      <c r="B37" s="5"/>
      <c r="C37" s="5"/>
      <c r="D37" s="5"/>
      <c r="E37" s="5"/>
      <c r="F37" s="5"/>
      <c r="G37" s="5"/>
      <c r="H37" s="5"/>
      <c r="I37" s="5"/>
      <c r="J37" s="5"/>
      <c r="K37" s="5"/>
      <c r="L37" s="5"/>
      <c r="M37" s="54"/>
    </row>
    <row r="38" spans="1:16">
      <c r="A38" s="5"/>
      <c r="B38" s="5"/>
      <c r="C38" s="5"/>
      <c r="D38" s="5"/>
      <c r="E38" s="5"/>
      <c r="F38" s="5"/>
      <c r="G38" s="5"/>
      <c r="H38" s="5"/>
      <c r="I38" s="5"/>
      <c r="J38" s="5"/>
      <c r="K38" s="5"/>
      <c r="L38" s="5"/>
      <c r="M38" s="54"/>
    </row>
    <row r="39" spans="1:16">
      <c r="A39" s="5"/>
      <c r="B39" s="5"/>
      <c r="C39" s="5"/>
      <c r="D39" s="5"/>
      <c r="E39" s="5"/>
      <c r="F39" s="5"/>
      <c r="G39" s="5"/>
      <c r="H39" s="5"/>
      <c r="I39" s="5"/>
      <c r="J39" s="5"/>
      <c r="K39" s="5"/>
      <c r="L39" s="5"/>
      <c r="M39" s="54"/>
    </row>
  </sheetData>
  <autoFilter xmlns:etc="http://www.wps.cn/officeDocument/2017/etCustomData" ref="A4:O33" etc:filterBottomFollowUsedRange="0">
    <extLst/>
  </autoFilter>
  <mergeCells count="13">
    <mergeCell ref="A1:P1"/>
    <mergeCell ref="H2:I2"/>
    <mergeCell ref="K2:P2"/>
    <mergeCell ref="D3:G3"/>
    <mergeCell ref="H3:L3"/>
    <mergeCell ref="A33:G33"/>
    <mergeCell ref="A3:A4"/>
    <mergeCell ref="B3:B4"/>
    <mergeCell ref="C3:C4"/>
    <mergeCell ref="M3:M4"/>
    <mergeCell ref="N3:N4"/>
    <mergeCell ref="O3:O4"/>
    <mergeCell ref="P3:P4"/>
  </mergeCells>
  <conditionalFormatting sqref="B30">
    <cfRule type="duplicateValues" dxfId="0" priority="1"/>
  </conditionalFormatting>
  <conditionalFormatting sqref="B10:B13">
    <cfRule type="duplicateValues" dxfId="0" priority="7"/>
  </conditionalFormatting>
  <conditionalFormatting sqref="B14:B17">
    <cfRule type="duplicateValues" dxfId="0" priority="6"/>
  </conditionalFormatting>
  <conditionalFormatting sqref="B18 B23">
    <cfRule type="duplicateValues" dxfId="0" priority="5"/>
  </conditionalFormatting>
  <conditionalFormatting sqref="B29 B31:B32">
    <cfRule type="duplicateValues" dxfId="0" priority="2"/>
    <cfRule type="duplicateValues" dxfId="0" priority="3"/>
    <cfRule type="duplicateValues" dxfId="0" priority="4"/>
  </conditionalFormatting>
  <pageMargins left="0.700694444444445" right="0.700694444444445" top="0.751388888888889" bottom="0.751388888888889" header="0.298611111111111" footer="0.298611111111111"/>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正式表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cp:lastModifiedBy>
  <dcterms:created xsi:type="dcterms:W3CDTF">2023-05-12T11:15:00Z</dcterms:created>
  <dcterms:modified xsi:type="dcterms:W3CDTF">2026-02-06T03:45:17Z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DC366E4B22D74365873C941FE8DD9ED9_13</vt:lpwstr>
  </property>
  <property fmtid="{D5CDD505-2E9C-101B-9397-08002B2CF9AE}" pid="4" name="CalculationRule">
    <vt:i4>0</vt:i4>
  </property>
</Properties>
</file>