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0" activeTab="14"/>
  </bookViews>
  <sheets>
    <sheet name="封面 " sheetId="16" r:id="rId1"/>
    <sheet name="目录" sheetId="1" r:id="rId2"/>
    <sheet name="部门收支总体情况表" sheetId="2" r:id="rId3"/>
    <sheet name="部门收入总体情况表" sheetId="3" r:id="rId4"/>
    <sheet name="部门支出总体情况表" sheetId="4" r:id="rId5"/>
    <sheet name="财政拨款收支总体情况表" sheetId="5" r:id="rId6"/>
    <sheet name="财政拨款支出表" sheetId="6" r:id="rId7"/>
    <sheet name="一般公共预算支出情况表" sheetId="7" r:id="rId8"/>
    <sheet name="一般公共预算基本支出表" sheetId="8" r:id="rId9"/>
    <sheet name="一般公共预算“三公”经费、会议费、培训费支出情况表" sheetId="9" r:id="rId10"/>
    <sheet name="一般公共预算机关运行经费" sheetId="10" r:id="rId11"/>
    <sheet name="政府性基金预算支出情况表" sheetId="11" r:id="rId12"/>
    <sheet name="部门管理转移支付情况表" sheetId="12" r:id="rId13"/>
    <sheet name="国有资本经营预算支出情况表" sheetId="13" r:id="rId14"/>
    <sheet name="政府采购预算表" sheetId="14" r:id="rId15"/>
    <sheet name="部门非税收入征收计划表" sheetId="15" r:id="rId16"/>
  </sheets>
  <definedNames>
    <definedName name="_xlnm.Print_Titles" localSheetId="8">一般公共预算基本支出表!$2:$6</definedName>
    <definedName name="_xlnm.Print_Titles" localSheetId="2">部门收支总体情况表!$3:$6</definedName>
    <definedName name="_xlnm.Print_Titles" localSheetId="5">财政拨款收支总体情况表!$3:$6</definedName>
    <definedName name="_xlnm.Print_Titles" localSheetId="7">一般公共预算支出情况表!$3:$6</definedName>
    <definedName name="_xlnm.Print_Titles" localSheetId="14">政府采购预算表!$2:$3</definedName>
    <definedName name="_xlnm.Print_Area" localSheetId="14">政府采购预算表!$A$1:$T$21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<sst xmlns="http://schemas.openxmlformats.org/spreadsheetml/2006/main" count="479" uniqueCount="338">
  <si>
    <t>单位代码：</t>
  </si>
  <si>
    <t>单位名称：</t>
  </si>
  <si>
    <t>中共临泽县委组织部</t>
  </si>
  <si>
    <t>2026年部门预算公开表</t>
  </si>
  <si>
    <t xml:space="preserve">     </t>
  </si>
  <si>
    <t xml:space="preserve">部门领导：席晓东 </t>
  </si>
  <si>
    <t xml:space="preserve">  财务负责人：赵龙 </t>
  </si>
  <si>
    <t>制表人：张欢</t>
  </si>
  <si>
    <t xml:space="preserve">      </t>
  </si>
  <si>
    <t>目                     录</t>
  </si>
  <si>
    <t>封面</t>
  </si>
  <si>
    <t>表   名</t>
  </si>
  <si>
    <t>备注</t>
  </si>
  <si>
    <t>附表1</t>
  </si>
  <si>
    <t>部门收支总体情况表</t>
  </si>
  <si>
    <t>附表2</t>
  </si>
  <si>
    <t>部门收入总体情况表</t>
  </si>
  <si>
    <t>财务预算口径</t>
  </si>
  <si>
    <t>附表3</t>
  </si>
  <si>
    <t>部门支出总体情况表</t>
  </si>
  <si>
    <t>功能分类全口径</t>
  </si>
  <si>
    <t>附表4</t>
  </si>
  <si>
    <t>财政拨款收支总体情况表</t>
  </si>
  <si>
    <t>附表5</t>
  </si>
  <si>
    <t>财政拨款支出表</t>
  </si>
  <si>
    <t>财政拨款按单位</t>
  </si>
  <si>
    <t>附表6</t>
  </si>
  <si>
    <t>一般公共预算支出情况表</t>
  </si>
  <si>
    <t>功能分类</t>
  </si>
  <si>
    <t>附表7</t>
  </si>
  <si>
    <t>一般公共预算基本支出表</t>
  </si>
  <si>
    <t>支出经济分类</t>
  </si>
  <si>
    <t>附表8</t>
  </si>
  <si>
    <t>一般公共预算“三公”经费、会议费、培训费支出情况表</t>
  </si>
  <si>
    <t>机关运行经费、经济分类</t>
  </si>
  <si>
    <t>附表9</t>
  </si>
  <si>
    <t>一般公共预算机关运行经费</t>
  </si>
  <si>
    <t>附表10</t>
  </si>
  <si>
    <t>政府性基金预算支出情况表</t>
  </si>
  <si>
    <t>附表11</t>
  </si>
  <si>
    <t>部门管理转移支付表</t>
  </si>
  <si>
    <t>附表12</t>
  </si>
  <si>
    <t>国有资本经营预算支出情况表</t>
  </si>
  <si>
    <t>附表13</t>
  </si>
  <si>
    <t>单位政府采购预算表</t>
  </si>
  <si>
    <t>附件14</t>
  </si>
  <si>
    <t>部门非税收入征收计划表</t>
  </si>
  <si>
    <t>附件1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</si>
  <si>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</si>
  <si>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</si>
  <si>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</si>
  <si>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</si>
  <si>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</si>
  <si>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</si>
  <si>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</si>
  <si>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</si>
  <si>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</si>
  <si>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</si>
  <si>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</si>
  <si>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</si>
  <si>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</si>
  <si>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</si>
  <si>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</si>
  <si>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</si>
  <si>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</si>
  <si>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</si>
  <si>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</si>
  <si>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</si>
  <si>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</si>
  <si>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</si>
  <si>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</si>
  <si>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</si>
  <si>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</si>
  <si>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</si>
  <si>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</si>
  <si>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</si>
  <si>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</si>
  <si>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</si>
  <si>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</si>
  <si>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</si>
  <si>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</si>
  <si>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</si>
  <si>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</si>
  <si>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</si>
  <si>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</si>
  <si>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</si>
  <si>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</si>
  <si>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</si>
  <si>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</si>
  <si>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</si>
  <si>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</si>
  <si>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</si>
  <si>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</si>
  <si>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</si>
  <si>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</si>
  <si>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</si>
  <si>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</si>
  <si>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</si>
  <si>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</si>
  <si>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附件2</t>
  </si>
  <si>
    <t>二、政府性基金财政拨款收入</t>
  </si>
  <si>
    <t xml:space="preserve">三、国有资本经营预算财政拨款收入   </t>
  </si>
  <si>
    <t xml:space="preserve">        本年收入合计</t>
  </si>
  <si>
    <t>四、上年结转</t>
  </si>
  <si>
    <t xml:space="preserve">      财政性资金</t>
  </si>
  <si>
    <t xml:space="preserve">      教育专户</t>
  </si>
  <si>
    <t xml:space="preserve">     非财政性资金</t>
  </si>
  <si>
    <t xml:space="preserve">          收入合计</t>
  </si>
  <si>
    <t>附件3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</si>
  <si>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</si>
  <si>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</si>
  <si>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</si>
  <si>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</si>
  <si>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</si>
  <si>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</si>
  <si>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</si>
  <si>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组织事务</t>
  </si>
  <si>
    <t>行政运行</t>
  </si>
  <si>
    <t>其他共产党事务支出</t>
  </si>
  <si>
    <t>文化旅游体育与传媒支出</t>
  </si>
  <si>
    <t>文化和旅游</t>
  </si>
  <si>
    <t>其他文化和旅游支出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</si>
  <si>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</si>
  <si>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</si>
  <si>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</si>
  <si>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</si>
  <si>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</si>
  <si>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</si>
  <si>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</si>
  <si>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</si>
  <si>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</si>
  <si>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</si>
  <si>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</si>
  <si>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科学技术支出</t>
  </si>
  <si>
    <t>基础研究</t>
  </si>
  <si>
    <t>科技人才队伍建设</t>
  </si>
  <si>
    <t>农林水支出</t>
  </si>
  <si>
    <t>农业农村</t>
  </si>
  <si>
    <t>对高校毕业生到基层任职补助</t>
  </si>
  <si>
    <t>巩固脱贫攻坚成果衔接乡村振兴</t>
  </si>
  <si>
    <t>其他巩固脱贫攻坚成果衔接乡村振兴支出</t>
  </si>
  <si>
    <t>附件4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</si>
  <si>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</si>
  <si>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</si>
  <si>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</si>
  <si>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</si>
  <si>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</si>
  <si>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</si>
  <si>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</si>
  <si>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</si>
  <si>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</si>
  <si>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</si>
  <si>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</si>
  <si>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</si>
  <si>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</si>
  <si>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</si>
  <si>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</si>
  <si>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</si>
  <si>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</si>
  <si>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</si>
  <si>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</si>
  <si>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</si>
  <si>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</si>
  <si>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</si>
  <si>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</si>
  <si>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</si>
  <si>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</si>
  <si>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</si>
  <si>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</si>
  <si>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</si>
  <si>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</si>
  <si>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</si>
  <si>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</si>
  <si>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</si>
  <si>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</si>
  <si>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</si>
  <si>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</si>
  <si>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</si>
  <si>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</si>
  <si>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附件5</t>
  </si>
  <si>
    <t>单位名称</t>
  </si>
  <si>
    <t>一般公共预算支出</t>
  </si>
  <si>
    <t>政府性基金预算支出</t>
  </si>
  <si>
    <t>国有资本经营预算支出</t>
  </si>
  <si>
    <t>附件6</t>
  </si>
  <si>
    <t>科目编码</t>
  </si>
  <si>
    <t>科目名称</t>
  </si>
  <si>
    <t>201</t>
  </si>
  <si>
    <t>20132</t>
  </si>
  <si>
    <t>2013201</t>
  </si>
  <si>
    <t>20136</t>
  </si>
  <si>
    <t>2013601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</si>
  <si>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</si>
  <si>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</si>
  <si>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</si>
  <si>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</si>
  <si>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</si>
  <si>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</si>
  <si>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</si>
  <si>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</si>
  <si>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</si>
  <si>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</si>
  <si>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</si>
  <si>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</si>
  <si>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206</t>
  </si>
  <si>
    <t>20602</t>
  </si>
  <si>
    <t>2060208</t>
  </si>
  <si>
    <t>213</t>
  </si>
  <si>
    <t>21301</t>
  </si>
  <si>
    <t>2130152</t>
  </si>
  <si>
    <t>21305</t>
  </si>
  <si>
    <t>2130599</t>
  </si>
  <si>
    <t>附件7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</si>
  <si>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</si>
  <si>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</si>
  <si>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</si>
  <si>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</si>
  <si>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</si>
  <si>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</si>
  <si>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</si>
  <si>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</si>
  <si>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</si>
  <si>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</si>
  <si>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</si>
  <si>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</si>
  <si>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</si>
  <si>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</si>
  <si>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</si>
  <si>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</si>
  <si>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</si>
  <si>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</si>
  <si>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</si>
  <si>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</si>
  <si>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</si>
  <si>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</si>
  <si>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</si>
  <si>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</si>
  <si>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</si>
  <si>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30216</t>
  </si>
  <si>
    <t>培训费</t>
  </si>
  <si>
    <t>30211</t>
  </si>
  <si>
    <t>差旅费</t>
  </si>
  <si>
    <t>30299</t>
  </si>
  <si>
    <t>其他商品和服务支出</t>
  </si>
  <si>
    <t>30226</t>
  </si>
  <si>
    <t>劳务费</t>
  </si>
  <si>
    <t>30218</t>
  </si>
  <si>
    <t>专用材料费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</si>
  <si>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</si>
  <si>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</si>
  <si>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</si>
  <si>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</si>
  <si>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</si>
  <si>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</si>
  <si>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</si>
  <si>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</si>
  <si>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</si>
  <si>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</si>
  <si>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</si>
  <si>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</si>
  <si>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30204</t>
  </si>
  <si>
    <t>手续费</t>
  </si>
  <si>
    <t>30202</t>
  </si>
  <si>
    <t>印刷费</t>
  </si>
  <si>
    <t>30201</t>
  </si>
  <si>
    <t>办公费</t>
  </si>
  <si>
    <t>30239</t>
  </si>
  <si>
    <t>其他交通费用</t>
  </si>
  <si>
    <t>30228</t>
  </si>
  <si>
    <t>工会经费</t>
  </si>
  <si>
    <t>303</t>
  </si>
  <si>
    <t>对个人和家庭的补助</t>
  </si>
  <si>
    <t>30305</t>
  </si>
  <si>
    <t>生活补助</t>
  </si>
  <si>
    <t>30307</t>
  </si>
  <si>
    <t>医疗费补助</t>
  </si>
  <si>
    <t>附件8</t>
  </si>
  <si>
    <t>“三公”经费</t>
  </si>
  <si>
    <t>因公出国（境）费用</t>
  </si>
  <si>
    <t>公务用车购置和运行费</t>
  </si>
  <si>
    <t>公务用车购置费</t>
  </si>
  <si>
    <t>公务用车运行费</t>
  </si>
  <si>
    <t>附件9</t>
  </si>
  <si>
    <t>一般公共预算财政拨款机关运行经费</t>
  </si>
  <si>
    <t>序号</t>
  </si>
  <si>
    <t>附件10</t>
  </si>
  <si>
    <t>附件11</t>
  </si>
  <si>
    <t xml:space="preserve">部门管理转移支付表 </t>
  </si>
  <si>
    <t>合  计</t>
  </si>
  <si>
    <t xml:space="preserve"> 一般公共预算项目支出</t>
  </si>
  <si>
    <t>政府性基金预算项目支出</t>
  </si>
  <si>
    <t>国有资本经营预算项目支出</t>
  </si>
  <si>
    <t>附件12</t>
  </si>
  <si>
    <t>**项目</t>
  </si>
  <si>
    <t>总计</t>
  </si>
  <si>
    <t>附件13</t>
  </si>
  <si>
    <t>支出项目</t>
  </si>
  <si>
    <t xml:space="preserve"> 采购项目</t>
  </si>
  <si>
    <t>规格要求</t>
  </si>
  <si>
    <t>参考单价</t>
  </si>
  <si>
    <t xml:space="preserve">数量 </t>
  </si>
  <si>
    <t>计量单位</t>
  </si>
  <si>
    <t>资     金     来     源</t>
  </si>
  <si>
    <t>品目编码</t>
  </si>
  <si>
    <t>项目名称</t>
  </si>
  <si>
    <t>一般公共预算拨款</t>
  </si>
  <si>
    <t>纳入财政专户管理的政府非税收入</t>
  </si>
  <si>
    <t>事业收入</t>
  </si>
  <si>
    <t>经营收入</t>
  </si>
  <si>
    <t>上级补助收入</t>
  </si>
  <si>
    <t>附属单位上缴收入</t>
  </si>
  <si>
    <t>其他收入</t>
  </si>
  <si>
    <t>财政拨款（补助）</t>
  </si>
  <si>
    <t>纳入预算管理的行政事业性收费</t>
  </si>
  <si>
    <t>纳入预算管理的政府性基金</t>
  </si>
  <si>
    <t>纳入预算管理的其他政府非税收入</t>
  </si>
  <si>
    <t>一、基本支出小计</t>
  </si>
  <si>
    <t>A05040101</t>
  </si>
  <si>
    <t>复印纸</t>
  </si>
  <si>
    <t>箱</t>
  </si>
  <si>
    <t>C0814</t>
  </si>
  <si>
    <t>印刷和出版服务</t>
  </si>
  <si>
    <t>张</t>
  </si>
  <si>
    <t>远程教育经费</t>
  </si>
  <si>
    <t>A02010108</t>
  </si>
  <si>
    <t>便携式计算机</t>
  </si>
  <si>
    <t>台</t>
  </si>
  <si>
    <t>A02020400</t>
  </si>
  <si>
    <t>多功能一体机</t>
  </si>
  <si>
    <t>二、项目支出小计</t>
  </si>
  <si>
    <t>…</t>
  </si>
  <si>
    <t>非税收入征收项目</t>
  </si>
  <si>
    <t>非税收入科目</t>
  </si>
  <si>
    <t>征收计划</t>
  </si>
  <si>
    <t>当年确认收入</t>
  </si>
  <si>
    <t>**</t>
  </si>
  <si>
    <t>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</si>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</sst>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  <numFmt numFmtId="178" formatCode="* #,##0.00;* \-#,##0.00;* &quot;&quot;??;@"/>
    <numFmt numFmtId="179" formatCode="0.00_);[Red]\(0.00\)"/>
    <numFmt numFmtId="180" formatCode="0_);[Red]\(0\)"/>
    <numFmt numFmtId="181" formatCode="0_ "/>
    <numFmt numFmtId="182" formatCode="0.0_ "/>
    <numFmt numFmtId="183" formatCode="0.00_ "/>
    <numFmt numFmtId="184" formatCode="#0.00"/>
  </numFmts>
  <fonts count="5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7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b/>
      <sz val="9"/>
      <color rgb="FF000000"/>
      <name val="宋体"/>
      <charset val="134"/>
    </font>
    <font>
      <u/>
      <sz val="11"/>
      <color rgb="FF80008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10"/>
      <color rgb="FF000000"/>
      <name val="SimSun"/>
      <charset val="134"/>
    </font>
    <font>
      <sz val="12"/>
      <color rgb="FF000000"/>
      <name val="宋体"/>
      <charset val="134"/>
    </font>
    <font>
      <b/>
      <sz val="19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9"/>
      <color rgb="FF000000"/>
      <name val="SimSun"/>
      <charset val="134"/>
    </font>
    <font>
      <b/>
      <sz val="9"/>
      <color rgb="FF000000"/>
      <name val="SimSun"/>
      <charset val="134"/>
    </font>
    <font>
      <sz val="10"/>
      <color rgb="FF000000"/>
      <name val="Hiragino Sans GB"/>
      <charset val="134"/>
    </font>
    <font>
      <b/>
      <sz val="10"/>
      <color rgb="FF000000"/>
      <name val="Hiragino Sans GB"/>
      <charset val="134"/>
    </font>
    <font>
      <u/>
      <sz val="10"/>
      <color rgb="FF800080"/>
      <name val="宋体"/>
      <charset val="134"/>
    </font>
    <font>
      <b/>
      <sz val="11"/>
      <color rgb="FF000000"/>
      <name val="SimSun"/>
      <charset val="134"/>
    </font>
    <font>
      <sz val="20"/>
      <color rgb="FF000000"/>
      <name val="方正小标宋简体"/>
      <charset val="134"/>
    </font>
    <font>
      <u/>
      <sz val="11"/>
      <color theme="10"/>
      <name val="宋体"/>
      <charset val="134"/>
    </font>
    <font>
      <sz val="11"/>
      <color indexed="8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9"/>
      <name val="SimSun"/>
      <charset val="134"/>
    </font>
    <font>
      <sz val="10"/>
      <name val="SimSun"/>
      <charset val="134"/>
    </font>
    <font>
      <sz val="14"/>
      <name val="SimSun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3" borderId="1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6" applyNumberFormat="0" applyAlignment="0" applyProtection="0">
      <alignment vertical="center"/>
    </xf>
    <xf numFmtId="0" fontId="49" fillId="5" borderId="17" applyNumberFormat="0" applyAlignment="0" applyProtection="0">
      <alignment vertical="center"/>
    </xf>
    <xf numFmtId="0" fontId="50" fillId="5" borderId="16" applyNumberFormat="0" applyAlignment="0" applyProtection="0">
      <alignment vertical="center"/>
    </xf>
    <xf numFmtId="0" fontId="51" fillId="6" borderId="18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11" fillId="0" borderId="0"/>
  </cellStyleXfs>
  <cellXfs count="1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horizontal="center" wrapText="1"/>
    </xf>
    <xf numFmtId="176" fontId="8" fillId="0" borderId="0" xfId="0" applyNumberFormat="1" applyFont="1" applyAlignment="1">
      <alignment horizontal="centerContinuous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Continuous" vertical="center" wrapText="1"/>
    </xf>
    <xf numFmtId="0" fontId="9" fillId="0" borderId="4" xfId="0" applyFont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176" fontId="9" fillId="0" borderId="5" xfId="0" applyNumberFormat="1" applyFont="1" applyBorder="1" applyAlignment="1" applyProtection="1">
      <alignment horizontal="center" vertical="center" wrapText="1"/>
    </xf>
    <xf numFmtId="176" fontId="9" fillId="0" borderId="2" xfId="0" applyNumberFormat="1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176" fontId="9" fillId="0" borderId="7" xfId="0" applyNumberFormat="1" applyFont="1" applyBorder="1" applyAlignment="1" applyProtection="1">
      <alignment horizontal="center" vertical="center" wrapText="1"/>
    </xf>
    <xf numFmtId="176" fontId="9" fillId="0" borderId="7" xfId="0" applyNumberFormat="1" applyFont="1" applyBorder="1" applyAlignment="1" applyProtection="1">
      <alignment horizontal="centerContinuous" vertical="center"/>
    </xf>
    <xf numFmtId="176" fontId="9" fillId="0" borderId="8" xfId="0" applyNumberFormat="1" applyFont="1" applyBorder="1" applyAlignment="1" applyProtection="1">
      <alignment horizontal="centerContinuous" vertical="center"/>
    </xf>
    <xf numFmtId="0" fontId="9" fillId="0" borderId="7" xfId="0" applyFont="1" applyBorder="1" applyAlignment="1" applyProtection="1">
      <alignment horizontal="center" vertical="center" wrapText="1"/>
    </xf>
    <xf numFmtId="176" fontId="9" fillId="0" borderId="9" xfId="0" applyNumberFormat="1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/>
    <xf numFmtId="0" fontId="9" fillId="0" borderId="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177" fontId="9" fillId="0" borderId="1" xfId="0" applyNumberFormat="1" applyFont="1" applyBorder="1" applyAlignment="1" applyProtection="1">
      <alignment vertical="center" wrapText="1"/>
    </xf>
    <xf numFmtId="178" fontId="9" fillId="0" borderId="1" xfId="0" applyNumberFormat="1" applyFont="1" applyBorder="1" applyAlignment="1" applyProtection="1">
      <alignment vertical="center" wrapText="1"/>
    </xf>
    <xf numFmtId="179" fontId="9" fillId="0" borderId="1" xfId="0" applyNumberFormat="1" applyFont="1" applyBorder="1" applyAlignment="1" applyProtection="1">
      <alignment horizontal="center" vertical="center" wrapText="1"/>
    </xf>
    <xf numFmtId="180" fontId="9" fillId="0" borderId="1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9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/>
    </xf>
    <xf numFmtId="49" fontId="10" fillId="0" borderId="11" xfId="49" applyNumberFormat="1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shrinkToFit="1"/>
    </xf>
    <xf numFmtId="0" fontId="10" fillId="0" borderId="11" xfId="49" applyFont="1" applyFill="1" applyBorder="1" applyAlignment="1">
      <alignment horizontal="center" vertical="center" wrapText="1"/>
    </xf>
    <xf numFmtId="180" fontId="8" fillId="0" borderId="1" xfId="0" applyNumberFormat="1" applyFont="1" applyBorder="1" applyAlignment="1" applyProtection="1">
      <alignment horizontal="center" vertical="center" wrapText="1"/>
    </xf>
    <xf numFmtId="181" fontId="10" fillId="0" borderId="11" xfId="49" applyNumberFormat="1" applyFont="1" applyFill="1" applyBorder="1" applyAlignment="1">
      <alignment horizontal="center" vertical="center" wrapText="1"/>
    </xf>
    <xf numFmtId="178" fontId="10" fillId="0" borderId="1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/>
    <xf numFmtId="182" fontId="10" fillId="0" borderId="11" xfId="49" applyNumberFormat="1" applyFont="1" applyFill="1" applyBorder="1" applyAlignment="1">
      <alignment horizontal="center" vertical="center" wrapText="1"/>
    </xf>
    <xf numFmtId="180" fontId="10" fillId="0" borderId="11" xfId="49" applyNumberFormat="1" applyFont="1" applyFill="1" applyBorder="1" applyAlignment="1">
      <alignment horizontal="center" vertical="center" wrapText="1"/>
    </xf>
    <xf numFmtId="0" fontId="11" fillId="0" borderId="11" xfId="49" applyBorder="1"/>
    <xf numFmtId="0" fontId="8" fillId="0" borderId="1" xfId="0" applyFont="1" applyBorder="1" applyAlignment="1" applyProtection="1">
      <alignment horizontal="center" vertical="center" wrapText="1"/>
    </xf>
    <xf numFmtId="0" fontId="11" fillId="0" borderId="11" xfId="49" applyBorder="1" applyAlignment="1">
      <alignment horizontal="center"/>
    </xf>
    <xf numFmtId="0" fontId="10" fillId="0" borderId="11" xfId="49" applyFont="1" applyFill="1" applyBorder="1" applyAlignment="1">
      <alignment horizontal="center" vertical="center"/>
    </xf>
    <xf numFmtId="0" fontId="12" fillId="0" borderId="11" xfId="49" applyNumberFormat="1" applyFont="1" applyFill="1" applyBorder="1" applyAlignment="1">
      <alignment horizontal="center" vertical="center" wrapText="1"/>
    </xf>
    <xf numFmtId="0" fontId="10" fillId="0" borderId="11" xfId="49" applyNumberFormat="1" applyFont="1" applyFill="1" applyBorder="1" applyAlignment="1">
      <alignment horizontal="center" vertical="center" wrapText="1"/>
    </xf>
    <xf numFmtId="181" fontId="9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177" fontId="8" fillId="0" borderId="1" xfId="0" applyNumberFormat="1" applyFont="1" applyBorder="1" applyAlignment="1" applyProtection="1">
      <alignment vertical="center" wrapText="1"/>
    </xf>
    <xf numFmtId="178" fontId="8" fillId="0" borderId="1" xfId="0" applyNumberFormat="1" applyFont="1" applyBorder="1" applyAlignment="1" applyProtection="1">
      <alignment vertical="center" wrapText="1"/>
    </xf>
    <xf numFmtId="181" fontId="8" fillId="0" borderId="1" xfId="0" applyNumberFormat="1" applyFont="1" applyBorder="1" applyAlignment="1" applyProtection="1">
      <alignment horizontal="center" vertical="center" wrapText="1"/>
    </xf>
    <xf numFmtId="181" fontId="8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right" vertical="center" wrapText="1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0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183" fontId="21" fillId="0" borderId="1" xfId="0" applyNumberFormat="1" applyFont="1" applyBorder="1" applyProtection="1">
      <alignment vertical="center"/>
    </xf>
    <xf numFmtId="0" fontId="13" fillId="0" borderId="3" xfId="0" applyFont="1" applyBorder="1" applyAlignment="1" applyProtection="1">
      <alignment horizontal="center" vertical="center" wrapText="1"/>
    </xf>
    <xf numFmtId="183" fontId="1" fillId="0" borderId="1" xfId="0" applyNumberFormat="1" applyFont="1" applyBorder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17" fillId="0" borderId="3" xfId="0" applyFont="1" applyBorder="1" applyAlignment="1" applyProtection="1">
      <alignment vertical="center" wrapText="1"/>
    </xf>
    <xf numFmtId="0" fontId="17" fillId="0" borderId="2" xfId="0" applyFont="1" applyBorder="1" applyAlignment="1" applyProtection="1">
      <alignment horizontal="right" vertical="center" wrapText="1"/>
    </xf>
    <xf numFmtId="0" fontId="17" fillId="0" borderId="1" xfId="0" applyFont="1" applyBorder="1" applyAlignment="1" applyProtection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</xf>
    <xf numFmtId="4" fontId="17" fillId="0" borderId="1" xfId="0" applyNumberFormat="1" applyFont="1" applyBorder="1" applyAlignment="1" applyProtection="1">
      <alignment vertical="center" wrapText="1"/>
    </xf>
    <xf numFmtId="4" fontId="17" fillId="0" borderId="3" xfId="0" applyNumberFormat="1" applyFont="1" applyBorder="1" applyAlignment="1" applyProtection="1">
      <alignment vertical="center" wrapText="1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4" fontId="17" fillId="2" borderId="1" xfId="0" applyNumberFormat="1" applyFont="1" applyFill="1" applyBorder="1" applyAlignment="1" applyProtection="1">
      <alignment horizontal="right" vertical="center" wrapText="1"/>
    </xf>
    <xf numFmtId="4" fontId="17" fillId="0" borderId="1" xfId="0" applyNumberFormat="1" applyFont="1" applyBorder="1" applyAlignment="1" applyProtection="1">
      <alignment horizontal="right" vertical="center" wrapText="1"/>
    </xf>
    <xf numFmtId="4" fontId="17" fillId="0" borderId="3" xfId="0" applyNumberFormat="1" applyFont="1" applyBorder="1" applyAlignment="1" applyProtection="1">
      <alignment horizontal="right" vertic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4" fontId="13" fillId="2" borderId="1" xfId="0" applyNumberFormat="1" applyFont="1" applyFill="1" applyBorder="1" applyAlignment="1" applyProtection="1">
      <alignment horizontal="right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" fontId="13" fillId="0" borderId="3" xfId="0" applyNumberFormat="1" applyFont="1" applyBorder="1" applyAlignment="1" applyProtection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4" fontId="17" fillId="2" borderId="4" xfId="0" applyNumberFormat="1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vertical="center" wrapText="1"/>
    </xf>
    <xf numFmtId="4" fontId="23" fillId="2" borderId="1" xfId="0" applyNumberFormat="1" applyFont="1" applyFill="1" applyBorder="1" applyAlignment="1" applyProtection="1">
      <alignment vertical="center" wrapText="1"/>
    </xf>
    <xf numFmtId="4" fontId="23" fillId="2" borderId="3" xfId="0" applyNumberFormat="1" applyFont="1" applyFill="1" applyBorder="1" applyAlignment="1" applyProtection="1">
      <alignment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vertical="center" wrapText="1"/>
    </xf>
    <xf numFmtId="4" fontId="23" fillId="0" borderId="1" xfId="0" applyNumberFormat="1" applyFont="1" applyBorder="1" applyAlignment="1" applyProtection="1">
      <alignment horizontal="right" vertical="center" wrapText="1"/>
    </xf>
    <xf numFmtId="4" fontId="23" fillId="0" borderId="3" xfId="0" applyNumberFormat="1" applyFont="1" applyBorder="1" applyAlignment="1" applyProtection="1">
      <alignment horizontal="right" vertical="center" wrapText="1"/>
    </xf>
    <xf numFmtId="4" fontId="15" fillId="0" borderId="3" xfId="0" applyNumberFormat="1" applyFont="1" applyBorder="1" applyAlignment="1" applyProtection="1">
      <alignment horizontal="right" vertical="center" wrapText="1"/>
    </xf>
    <xf numFmtId="0" fontId="15" fillId="0" borderId="2" xfId="0" applyFont="1" applyBorder="1" applyAlignment="1" applyProtection="1">
      <alignment horizontal="left" vertical="center" wrapText="1"/>
    </xf>
    <xf numFmtId="4" fontId="15" fillId="0" borderId="1" xfId="0" applyNumberFormat="1" applyFont="1" applyBorder="1" applyAlignment="1" applyProtection="1">
      <alignment horizontal="right" vertical="center" wrapText="1"/>
    </xf>
    <xf numFmtId="4" fontId="15" fillId="0" borderId="12" xfId="0" applyNumberFormat="1" applyFont="1" applyBorder="1" applyAlignment="1" applyProtection="1">
      <alignment horizontal="right" vertical="center" wrapText="1"/>
    </xf>
    <xf numFmtId="0" fontId="1" fillId="0" borderId="3" xfId="0" applyFont="1" applyBorder="1" applyProtection="1">
      <alignment vertical="center"/>
    </xf>
    <xf numFmtId="4" fontId="23" fillId="0" borderId="7" xfId="0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7" fillId="0" borderId="3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4" fontId="17" fillId="0" borderId="2" xfId="0" applyNumberFormat="1" applyFont="1" applyBorder="1" applyAlignment="1" applyProtection="1">
      <alignment vertical="center" wrapText="1"/>
    </xf>
    <xf numFmtId="0" fontId="8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7" fillId="0" borderId="1" xfId="0" applyFont="1" applyBorder="1" applyAlignment="1" applyProtection="1">
      <alignment vertical="center" wrapText="1"/>
    </xf>
    <xf numFmtId="183" fontId="17" fillId="0" borderId="1" xfId="0" applyNumberFormat="1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184" fontId="24" fillId="0" borderId="1" xfId="0" applyNumberFormat="1" applyFont="1" applyBorder="1" applyAlignment="1" applyProtection="1">
      <alignment horizontal="right" vertical="center" wrapText="1"/>
    </xf>
    <xf numFmtId="183" fontId="13" fillId="0" borderId="1" xfId="0" applyNumberFormat="1" applyFont="1" applyBorder="1" applyAlignment="1" applyProtection="1">
      <alignment vertical="center" wrapText="1"/>
    </xf>
    <xf numFmtId="4" fontId="13" fillId="0" borderId="1" xfId="0" applyNumberFormat="1" applyFont="1" applyBorder="1" applyAlignment="1" applyProtection="1">
      <alignment vertical="center" wrapText="1"/>
    </xf>
    <xf numFmtId="184" fontId="25" fillId="0" borderId="1" xfId="0" applyNumberFormat="1" applyFont="1" applyBorder="1" applyAlignment="1" applyProtection="1">
      <alignment horizontal="right" vertical="center" wrapText="1"/>
    </xf>
    <xf numFmtId="184" fontId="17" fillId="0" borderId="1" xfId="0" applyNumberFormat="1" applyFont="1" applyBorder="1" applyAlignment="1" applyProtection="1">
      <alignment horizontal="right" vertical="center" wrapText="1"/>
    </xf>
    <xf numFmtId="0" fontId="17" fillId="0" borderId="2" xfId="0" applyFont="1" applyBorder="1" applyAlignment="1" applyProtection="1">
      <alignment vertical="center" wrapText="1"/>
    </xf>
    <xf numFmtId="183" fontId="17" fillId="0" borderId="1" xfId="0" applyNumberFormat="1" applyFont="1" applyBorder="1" applyAlignment="1" applyProtection="1">
      <alignment horizontal="right" vertical="center" wrapText="1"/>
    </xf>
    <xf numFmtId="0" fontId="13" fillId="0" borderId="2" xfId="0" applyFont="1" applyBorder="1" applyAlignment="1" applyProtection="1">
      <alignment vertical="center" wrapText="1"/>
    </xf>
    <xf numFmtId="183" fontId="13" fillId="0" borderId="1" xfId="0" applyNumberFormat="1" applyFont="1" applyBorder="1" applyAlignment="1" applyProtection="1">
      <alignment horizontal="right" vertical="center" wrapText="1"/>
    </xf>
    <xf numFmtId="0" fontId="13" fillId="0" borderId="2" xfId="0" applyFont="1" applyBorder="1" applyAlignment="1" applyProtection="1">
      <alignment horizontal="right" vertical="center" wrapText="1"/>
    </xf>
    <xf numFmtId="0" fontId="26" fillId="0" borderId="0" xfId="0" applyFont="1">
      <alignment vertical="center"/>
    </xf>
    <xf numFmtId="0" fontId="13" fillId="0" borderId="3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27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183" fontId="23" fillId="0" borderId="1" xfId="0" applyNumberFormat="1" applyFont="1" applyBorder="1" applyAlignment="1" applyProtection="1">
      <alignment vertical="center" wrapText="1"/>
    </xf>
    <xf numFmtId="183" fontId="15" fillId="0" borderId="1" xfId="0" applyNumberFormat="1" applyFont="1" applyBorder="1" applyAlignment="1" applyProtection="1">
      <alignment vertical="center" wrapText="1"/>
    </xf>
    <xf numFmtId="4" fontId="15" fillId="0" borderId="1" xfId="0" applyNumberFormat="1" applyFont="1" applyBorder="1" applyAlignment="1" applyProtection="1">
      <alignment vertical="center" wrapText="1"/>
    </xf>
    <xf numFmtId="4" fontId="23" fillId="0" borderId="1" xfId="0" applyNumberFormat="1" applyFont="1" applyBorder="1" applyAlignment="1" applyProtection="1">
      <alignment vertical="center" wrapText="1"/>
    </xf>
    <xf numFmtId="0" fontId="28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1" fillId="0" borderId="0" xfId="6" applyFont="1">
      <alignment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部门预算输出表_按单位（优化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14" sqref="L14"/>
    </sheetView>
  </sheetViews>
  <sheetFormatPr defaultColWidth="10" defaultRowHeight="13.5"/>
  <cols>
    <col min="1" max="1" width="2.54166666666667" style="175" customWidth="1"/>
    <col min="2" max="2" width="14.875" style="175" customWidth="1"/>
    <col min="3" max="4" width="9.76666666666667" style="175" customWidth="1"/>
    <col min="5" max="5" width="11.5083333333333" style="175" customWidth="1"/>
    <col min="6" max="6" width="9.76666666666667" style="175" customWidth="1"/>
    <col min="7" max="7" width="17.375" style="175" customWidth="1"/>
    <col min="8" max="11" width="9.76666666666667" style="175" customWidth="1"/>
    <col min="12" max="16384" width="10" style="175"/>
  </cols>
  <sheetData>
    <row r="1" spans="1:11">
      <c r="A1" s="176"/>
    </row>
    <row r="2" ht="14.3" customHeight="1" spans="1:1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ht="14.3" customHeight="1" spans="1:11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ht="22.75" customHeight="1" spans="1:11">
      <c r="A4" s="178"/>
      <c r="B4" s="179" t="s">
        <v>0</v>
      </c>
      <c r="C4" s="180"/>
      <c r="D4" s="180"/>
      <c r="E4" s="179"/>
      <c r="F4" s="179"/>
      <c r="G4" s="179"/>
      <c r="H4" s="179"/>
      <c r="I4" s="179"/>
      <c r="J4" s="179"/>
      <c r="K4" s="179"/>
    </row>
    <row r="5" ht="22.75" customHeight="1" spans="1:11">
      <c r="A5" s="178"/>
      <c r="B5" s="179" t="s">
        <v>1</v>
      </c>
      <c r="C5" s="179" t="s">
        <v>2</v>
      </c>
      <c r="D5" s="179"/>
      <c r="E5" s="179"/>
      <c r="F5" s="179"/>
      <c r="G5" s="179"/>
      <c r="H5" s="179"/>
      <c r="I5" s="179"/>
      <c r="J5" s="179"/>
      <c r="K5" s="179"/>
    </row>
    <row r="6" ht="14.3" customHeight="1" spans="1:11">
      <c r="A6" s="177"/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ht="64" customHeight="1" spans="1:11">
      <c r="A7" s="177"/>
      <c r="B7" s="181" t="s">
        <v>3</v>
      </c>
      <c r="C7" s="182"/>
      <c r="D7" s="182"/>
      <c r="E7" s="182"/>
      <c r="F7" s="182"/>
      <c r="G7" s="182"/>
      <c r="H7" s="182"/>
      <c r="I7" s="182"/>
      <c r="J7" s="182"/>
      <c r="K7" s="182"/>
    </row>
    <row r="8" ht="22.75" customHeight="1" spans="1:11">
      <c r="A8" s="178"/>
      <c r="B8" s="179"/>
      <c r="C8" s="179"/>
      <c r="D8" s="179"/>
      <c r="E8" s="179"/>
      <c r="F8" s="179"/>
      <c r="G8" s="179"/>
      <c r="H8" s="179"/>
      <c r="I8" s="179"/>
      <c r="J8" s="179"/>
      <c r="K8" s="179"/>
    </row>
    <row r="9" ht="22.75" customHeight="1" spans="1:11">
      <c r="A9" s="178"/>
      <c r="B9" s="179"/>
      <c r="C9" s="179"/>
      <c r="D9" s="179"/>
      <c r="E9" s="179"/>
      <c r="F9" s="179"/>
      <c r="G9" s="179"/>
      <c r="H9" s="179"/>
      <c r="I9" s="179"/>
      <c r="J9" s="179"/>
      <c r="K9" s="179"/>
    </row>
    <row r="10" ht="22.75" customHeight="1" spans="1:11">
      <c r="A10" s="178"/>
      <c r="B10" s="179"/>
      <c r="C10" s="179"/>
      <c r="D10" s="179"/>
      <c r="E10" s="183"/>
      <c r="F10" s="183"/>
      <c r="G10" s="183"/>
      <c r="H10" s="183"/>
      <c r="I10" s="179"/>
      <c r="J10" s="179"/>
      <c r="K10" s="179"/>
    </row>
    <row r="11" ht="22.75" customHeight="1" spans="1:11">
      <c r="A11" s="178"/>
      <c r="B11" s="179" t="s">
        <v>4</v>
      </c>
      <c r="C11" s="179"/>
      <c r="D11" s="184"/>
      <c r="I11" s="179"/>
      <c r="J11" s="179"/>
      <c r="K11" s="179"/>
    </row>
    <row r="12" ht="22.75" customHeight="1" spans="1:11">
      <c r="A12" s="178"/>
      <c r="B12" s="179"/>
      <c r="C12" s="179"/>
      <c r="D12" s="179"/>
      <c r="E12" s="179"/>
      <c r="F12" s="179"/>
      <c r="G12" s="179"/>
      <c r="H12" s="179"/>
      <c r="I12" s="179"/>
      <c r="J12" s="179"/>
      <c r="K12" s="179"/>
    </row>
    <row r="13" ht="22.75" customHeight="1" spans="1:11">
      <c r="A13" s="178"/>
      <c r="B13" s="185" t="s">
        <v>5</v>
      </c>
      <c r="C13" s="185"/>
      <c r="D13" s="179"/>
      <c r="E13" s="183" t="s">
        <v>6</v>
      </c>
      <c r="F13" s="183"/>
      <c r="G13" s="183"/>
      <c r="H13" s="183" t="s">
        <v>7</v>
      </c>
      <c r="I13" s="183"/>
      <c r="J13" s="183"/>
      <c r="K13" s="179"/>
    </row>
    <row r="14" ht="14.3" customHeight="1" spans="1:11">
      <c r="A14" s="177"/>
      <c r="B14" s="177"/>
      <c r="C14" s="177" t="s">
        <v>8</v>
      </c>
      <c r="D14" s="177"/>
      <c r="E14" s="177"/>
      <c r="F14" s="177"/>
      <c r="G14" s="177"/>
      <c r="H14" s="177"/>
      <c r="I14" s="177"/>
      <c r="J14" s="177"/>
      <c r="K14" s="177"/>
    </row>
    <row r="15" ht="14.3" customHeight="1" spans="1:11">
      <c r="A15" s="177"/>
      <c r="B15" s="177"/>
      <c r="C15" s="177"/>
      <c r="D15" s="177"/>
      <c r="E15" s="177"/>
      <c r="F15" s="177"/>
      <c r="G15" s="177"/>
      <c r="H15" s="177"/>
      <c r="I15" s="177"/>
      <c r="J15" s="177"/>
      <c r="K15" s="177"/>
    </row>
    <row r="16" ht="14.3" customHeight="1" spans="1:11">
      <c r="A16" s="177"/>
      <c r="B16" s="177"/>
      <c r="C16" s="177"/>
      <c r="D16" s="177"/>
      <c r="E16" s="177"/>
      <c r="F16" s="177"/>
      <c r="G16" s="177"/>
      <c r="H16" s="177"/>
      <c r="I16" s="177"/>
      <c r="J16" s="177"/>
      <c r="K16" s="177"/>
    </row>
  </sheetData>
  <mergeCells count="7">
    <mergeCell ref="C4:D4"/>
    <mergeCell ref="C5:E5"/>
    <mergeCell ref="B7:K7"/>
    <mergeCell ref="E10:H10"/>
    <mergeCell ref="B13:C13"/>
    <mergeCell ref="E13:G13"/>
    <mergeCell ref="H13:J13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" sqref="A1"/>
    </sheetView>
  </sheetViews>
  <sheetFormatPr defaultColWidth="10" defaultRowHeight="14.25" customHeight="1" outlineLevelCol="7"/>
  <cols>
    <col min="1" max="1" width="27.1666666666667" style="1" customWidth="1"/>
    <col min="2" max="4" width="11.6666666666667" style="1" customWidth="1"/>
    <col min="5" max="5" width="13.6666666666667" style="1" customWidth="1"/>
    <col min="6" max="6" width="14.3333333333333" style="1" customWidth="1"/>
    <col min="7" max="7" width="11.6666666666667" style="1" customWidth="1"/>
    <col min="8" max="8" width="16.6666666666667" style="1" customWidth="1"/>
  </cols>
  <sheetData>
    <row r="1" customHeight="1" spans="1:8">
      <c r="A1" s="18" t="s">
        <v>276</v>
      </c>
    </row>
    <row r="2" ht="14.3" customHeight="1" spans="1:8">
      <c r="A2" s="81"/>
      <c r="B2" s="81"/>
      <c r="C2" s="81"/>
      <c r="D2" s="81"/>
      <c r="E2" s="81"/>
      <c r="F2" s="81"/>
      <c r="G2" s="81"/>
      <c r="H2" s="81"/>
    </row>
    <row r="3" ht="39.85" customHeight="1" spans="1:8">
      <c r="A3" s="102" t="s">
        <v>33</v>
      </c>
      <c r="B3" s="102"/>
      <c r="C3" s="102"/>
      <c r="D3" s="102"/>
      <c r="E3" s="102"/>
      <c r="F3" s="102"/>
      <c r="G3" s="102"/>
      <c r="H3" s="102"/>
    </row>
    <row r="4" ht="22.75" customHeight="1" spans="1:8">
      <c r="A4" s="81"/>
      <c r="B4" s="81"/>
      <c r="C4" s="81"/>
      <c r="D4" s="81"/>
      <c r="E4" s="81"/>
      <c r="F4" s="81"/>
      <c r="G4" s="81"/>
      <c r="H4" s="83" t="s">
        <v>48</v>
      </c>
    </row>
    <row r="5" ht="22.75" customHeight="1" spans="1:8">
      <c r="A5" s="84" t="s">
        <v>180</v>
      </c>
      <c r="B5" s="84" t="s">
        <v>277</v>
      </c>
      <c r="C5" s="84"/>
      <c r="D5" s="84"/>
      <c r="E5" s="84"/>
      <c r="F5" s="84"/>
      <c r="G5" s="84" t="s">
        <v>251</v>
      </c>
      <c r="H5" s="84" t="s">
        <v>239</v>
      </c>
    </row>
    <row r="6" ht="22.75" customHeight="1" spans="1:8">
      <c r="A6" s="84"/>
      <c r="B6" s="84" t="s">
        <v>114</v>
      </c>
      <c r="C6" s="84" t="s">
        <v>278</v>
      </c>
      <c r="D6" s="84" t="s">
        <v>249</v>
      </c>
      <c r="E6" s="84" t="s">
        <v>279</v>
      </c>
      <c r="F6" s="84"/>
      <c r="G6" s="84"/>
      <c r="H6" s="84"/>
    </row>
    <row r="7" ht="32" customHeight="1" spans="1:8">
      <c r="A7" s="84"/>
      <c r="B7" s="96"/>
      <c r="C7" s="96"/>
      <c r="D7" s="96"/>
      <c r="E7" s="84" t="s">
        <v>280</v>
      </c>
      <c r="F7" s="84" t="s">
        <v>281</v>
      </c>
      <c r="G7" s="84"/>
      <c r="H7" s="84"/>
    </row>
    <row r="8" ht="34" customHeight="1" spans="1:8">
      <c r="A8" s="103" t="s">
        <v>114</v>
      </c>
      <c r="B8" s="98">
        <v>5.66</v>
      </c>
      <c r="C8" s="98"/>
      <c r="D8" s="98">
        <v>5.66</v>
      </c>
      <c r="E8" s="104"/>
      <c r="F8" s="105"/>
      <c r="G8" s="98">
        <v>1</v>
      </c>
      <c r="H8" s="98">
        <v>2</v>
      </c>
    </row>
    <row r="9" ht="34" customHeight="1" spans="1:8">
      <c r="A9" s="103" t="s">
        <v>2</v>
      </c>
      <c r="B9" s="98">
        <v>5.66</v>
      </c>
      <c r="C9" s="98"/>
      <c r="D9" s="98">
        <v>5.66</v>
      </c>
      <c r="E9" s="104"/>
      <c r="F9" s="105"/>
      <c r="G9" s="98">
        <v>1</v>
      </c>
      <c r="H9" s="98">
        <v>2</v>
      </c>
    </row>
    <row r="10" customHeight="1" spans="1:8">
      <c r="A10" s="88" t="s">
        <v>98</v>
      </c>
    </row>
  </sheetData>
  <mergeCells count="9">
    <mergeCell ref="A3:H3"/>
    <mergeCell ref="B5:F5"/>
    <mergeCell ref="E6:F6"/>
    <mergeCell ref="A5:A7"/>
    <mergeCell ref="B6:B7"/>
    <mergeCell ref="C6:C7"/>
    <mergeCell ref="D6:D7"/>
    <mergeCell ref="G5:G7"/>
    <mergeCell ref="H5:H7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5"/>
  <sheetViews>
    <sheetView workbookViewId="0">
      <selection activeCell="A1" sqref="A1"/>
    </sheetView>
  </sheetViews>
  <sheetFormatPr defaultColWidth="10" defaultRowHeight="14.25" customHeight="1"/>
  <cols>
    <col min="1" max="1" width="9.83333333333333" style="1" customWidth="1"/>
    <col min="2" max="3" width="27.5" style="1" customWidth="1"/>
    <col min="4" max="4" width="24.1666666666667" style="1" customWidth="1"/>
    <col min="5" max="5" width="25.1666666666667" style="1" customWidth="1"/>
    <col min="6" max="10" width="9.83333333333333" style="1" customWidth="1"/>
  </cols>
  <sheetData>
    <row r="1" customHeight="1" spans="1:10">
      <c r="A1" s="18" t="s">
        <v>282</v>
      </c>
    </row>
    <row r="2" ht="13" customHeight="1" spans="1:10">
      <c r="A2" s="81"/>
      <c r="B2" s="81"/>
      <c r="C2" s="81"/>
      <c r="D2" s="81"/>
      <c r="E2" s="81"/>
      <c r="F2" s="81"/>
      <c r="G2" s="81"/>
      <c r="H2" s="81"/>
      <c r="I2" s="81"/>
      <c r="J2" s="81"/>
    </row>
    <row r="3" ht="39.85" customHeight="1" spans="1:10">
      <c r="A3" s="82" t="s">
        <v>283</v>
      </c>
      <c r="B3" s="82"/>
      <c r="C3" s="82"/>
      <c r="D3" s="82"/>
      <c r="E3" s="82"/>
      <c r="F3" s="81"/>
      <c r="G3" s="81"/>
      <c r="H3" s="81"/>
      <c r="I3" s="81"/>
      <c r="J3" s="81"/>
    </row>
    <row r="4" ht="22.75" customHeight="1" spans="1:10">
      <c r="A4" s="95"/>
      <c r="B4" s="95"/>
      <c r="C4" s="95"/>
      <c r="D4" s="95"/>
      <c r="E4" s="95" t="s">
        <v>48</v>
      </c>
      <c r="F4" s="81"/>
      <c r="G4" s="81"/>
      <c r="H4" s="81"/>
      <c r="I4" s="81"/>
      <c r="J4" s="81"/>
    </row>
    <row r="5" ht="22.75" customHeight="1" spans="1:10">
      <c r="A5" s="84" t="s">
        <v>284</v>
      </c>
      <c r="B5" s="84" t="s">
        <v>51</v>
      </c>
      <c r="C5" s="96" t="s">
        <v>114</v>
      </c>
      <c r="D5" s="96" t="s">
        <v>111</v>
      </c>
      <c r="E5" s="96" t="s">
        <v>112</v>
      </c>
      <c r="F5" s="81"/>
      <c r="G5" s="81"/>
      <c r="H5" s="81"/>
      <c r="I5" s="81"/>
      <c r="J5" s="81"/>
    </row>
    <row r="6" ht="22.75" customHeight="1" spans="1:10">
      <c r="A6" s="85">
        <v>1</v>
      </c>
      <c r="B6" s="97" t="s">
        <v>114</v>
      </c>
      <c r="C6" s="98">
        <v>47.06054</v>
      </c>
      <c r="D6" s="98">
        <v>47.06054</v>
      </c>
      <c r="E6" s="98"/>
      <c r="F6" s="95"/>
      <c r="G6" s="95"/>
      <c r="H6" s="95"/>
      <c r="I6" s="95"/>
      <c r="J6" s="95"/>
    </row>
    <row r="7" ht="22.75" customHeight="1" spans="1:10">
      <c r="A7" s="84">
        <v>2</v>
      </c>
      <c r="B7" s="99" t="s">
        <v>241</v>
      </c>
      <c r="C7" s="98">
        <v>5.5</v>
      </c>
      <c r="D7" s="100">
        <v>5.5</v>
      </c>
      <c r="E7" s="100"/>
      <c r="F7" s="95"/>
      <c r="G7" s="95"/>
      <c r="H7" s="95"/>
      <c r="I7" s="95"/>
      <c r="J7" s="95"/>
    </row>
    <row r="8" ht="22.75" customHeight="1" spans="1:10">
      <c r="A8" s="84">
        <v>3</v>
      </c>
      <c r="B8" s="99" t="s">
        <v>243</v>
      </c>
      <c r="C8" s="98">
        <v>5.86054</v>
      </c>
      <c r="D8" s="100">
        <v>5.86054</v>
      </c>
      <c r="E8" s="100"/>
      <c r="F8" s="95"/>
      <c r="G8" s="95"/>
      <c r="H8" s="95"/>
      <c r="I8" s="95"/>
      <c r="J8" s="95"/>
    </row>
    <row r="9" ht="22.75" customHeight="1" spans="1:10">
      <c r="A9" s="84">
        <v>4</v>
      </c>
      <c r="B9" s="99" t="s">
        <v>247</v>
      </c>
      <c r="C9" s="98">
        <v>1</v>
      </c>
      <c r="D9" s="100">
        <v>1</v>
      </c>
      <c r="E9" s="100"/>
      <c r="F9" s="95"/>
      <c r="G9" s="95"/>
      <c r="H9" s="95"/>
      <c r="I9" s="95"/>
      <c r="J9" s="95"/>
    </row>
    <row r="10" ht="22.75" customHeight="1" spans="1:10">
      <c r="A10" s="84">
        <v>5</v>
      </c>
      <c r="B10" s="99" t="s">
        <v>251</v>
      </c>
      <c r="C10" s="98">
        <v>1</v>
      </c>
      <c r="D10" s="100">
        <v>1</v>
      </c>
      <c r="E10" s="100"/>
      <c r="F10" s="95"/>
      <c r="G10" s="95"/>
      <c r="I10" s="95"/>
      <c r="J10" s="95"/>
    </row>
    <row r="11" ht="22.75" customHeight="1" spans="1:10">
      <c r="A11" s="84">
        <v>6</v>
      </c>
      <c r="B11" s="99" t="s">
        <v>253</v>
      </c>
      <c r="C11" s="98">
        <v>2.04</v>
      </c>
      <c r="D11" s="100">
        <v>2.04</v>
      </c>
      <c r="E11" s="100"/>
      <c r="F11" s="95"/>
      <c r="G11" s="95"/>
      <c r="H11" s="95"/>
      <c r="I11" s="95"/>
      <c r="J11" s="95"/>
    </row>
    <row r="12" ht="22.75" customHeight="1" spans="1:10">
      <c r="A12" s="84">
        <v>7</v>
      </c>
      <c r="B12" s="99" t="s">
        <v>255</v>
      </c>
      <c r="C12" s="98">
        <v>4.08</v>
      </c>
      <c r="D12" s="100">
        <v>4.08</v>
      </c>
      <c r="E12" s="100"/>
      <c r="F12" s="95"/>
      <c r="G12" s="95"/>
      <c r="H12" s="95"/>
      <c r="I12" s="95"/>
      <c r="J12" s="95"/>
    </row>
    <row r="13" ht="22.75" customHeight="1" spans="1:10">
      <c r="A13" s="84">
        <v>8</v>
      </c>
      <c r="B13" s="99" t="s">
        <v>257</v>
      </c>
      <c r="C13" s="98">
        <v>0.35</v>
      </c>
      <c r="D13" s="100">
        <v>0.35</v>
      </c>
      <c r="E13" s="100"/>
      <c r="F13" s="95"/>
      <c r="G13" s="95"/>
      <c r="H13" s="95"/>
      <c r="I13" s="95"/>
      <c r="J13" s="95"/>
    </row>
    <row r="14" ht="22.75" customHeight="1" spans="1:10">
      <c r="A14" s="84">
        <v>9</v>
      </c>
      <c r="B14" s="99" t="s">
        <v>259</v>
      </c>
      <c r="C14" s="98">
        <v>0.13</v>
      </c>
      <c r="D14" s="100">
        <v>0.13</v>
      </c>
      <c r="E14" s="100"/>
      <c r="F14" s="95"/>
      <c r="G14" s="95"/>
      <c r="H14" s="95"/>
      <c r="I14" s="95"/>
      <c r="J14" s="95"/>
    </row>
    <row r="15" ht="22.75" customHeight="1" spans="1:10">
      <c r="A15" s="84">
        <v>10</v>
      </c>
      <c r="B15" s="99" t="s">
        <v>263</v>
      </c>
      <c r="C15" s="98">
        <v>10</v>
      </c>
      <c r="D15" s="100">
        <v>10</v>
      </c>
      <c r="E15" s="100"/>
      <c r="F15" s="95"/>
      <c r="G15" s="95"/>
      <c r="H15" s="95"/>
      <c r="I15" s="95"/>
      <c r="J15" s="95"/>
    </row>
    <row r="16" ht="22.75" customHeight="1" spans="1:10">
      <c r="A16" s="84">
        <v>11</v>
      </c>
      <c r="B16" s="99" t="s">
        <v>265</v>
      </c>
      <c r="C16" s="98">
        <v>17.1</v>
      </c>
      <c r="D16" s="100">
        <v>17.1</v>
      </c>
      <c r="E16" s="100"/>
      <c r="F16" s="95"/>
      <c r="G16" s="95"/>
      <c r="H16" s="95"/>
      <c r="I16" s="95"/>
      <c r="J16" s="95"/>
    </row>
    <row r="17" ht="22.75" customHeight="1" spans="1:10">
      <c r="A17" s="84"/>
      <c r="B17" s="99"/>
      <c r="C17" s="98"/>
      <c r="D17" s="100"/>
      <c r="E17" s="100"/>
      <c r="F17" s="95"/>
      <c r="G17" s="95"/>
      <c r="H17" s="95"/>
      <c r="I17" s="95"/>
      <c r="J17" s="95"/>
    </row>
    <row r="18" ht="22.75" customHeight="1" spans="1:10">
      <c r="A18" s="84"/>
      <c r="B18" s="99"/>
      <c r="C18" s="98"/>
      <c r="D18" s="100"/>
      <c r="E18" s="100"/>
      <c r="F18" s="95"/>
      <c r="G18" s="95"/>
      <c r="H18" s="95"/>
      <c r="I18" s="95"/>
      <c r="J18" s="95"/>
    </row>
    <row r="19" ht="14.3" customHeight="1" spans="1:10">
      <c r="A19" s="101" t="s">
        <v>98</v>
      </c>
      <c r="B19" s="101"/>
    </row>
    <row r="20" ht="14.3" customHeight="1" spans="1:10">
      <c r="J20" s="1">
        <f>619.3+43.99</f>
        <v>663.29</v>
      </c>
    </row>
    <row r="21" ht="14.3" customHeight="1"/>
    <row r="22" ht="14.3" customHeight="1"/>
    <row r="23" ht="14.3" customHeight="1"/>
    <row r="24" ht="14.3" customHeight="1"/>
    <row r="25" ht="14.3" customHeight="1" spans="1:10">
      <c r="D25" s="81"/>
    </row>
  </sheetData>
  <mergeCells count="2">
    <mergeCell ref="A3:E3"/>
    <mergeCell ref="A19:B19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53.3333333333333" style="1" customWidth="1"/>
    <col min="2" max="2" width="47.1666666666667" style="1" customWidth="1"/>
  </cols>
  <sheetData>
    <row r="1" customHeight="1" spans="1:2">
      <c r="A1" s="80" t="s">
        <v>285</v>
      </c>
    </row>
    <row r="2" ht="14.3" customHeight="1" spans="1:2">
      <c r="A2" s="81"/>
      <c r="B2" s="81"/>
    </row>
    <row r="3" ht="39.85" customHeight="1" spans="1:2">
      <c r="A3" s="82" t="s">
        <v>38</v>
      </c>
      <c r="B3" s="82"/>
    </row>
    <row r="4" ht="14.3" customHeight="1" spans="1:2">
      <c r="A4" s="81"/>
      <c r="B4" s="83" t="s">
        <v>48</v>
      </c>
    </row>
    <row r="5" ht="22.75" customHeight="1" spans="1:2">
      <c r="A5" s="84" t="s">
        <v>51</v>
      </c>
      <c r="B5" s="84" t="s">
        <v>52</v>
      </c>
    </row>
    <row r="6" ht="22.75" customHeight="1" spans="1:2">
      <c r="A6" s="84"/>
      <c r="B6" s="84"/>
    </row>
    <row r="7" ht="22.75" customHeight="1" spans="1:2">
      <c r="A7" s="84"/>
      <c r="B7" s="84"/>
    </row>
    <row r="8" ht="22.75" customHeight="1" spans="1:2">
      <c r="A8" s="84"/>
      <c r="B8" s="84"/>
    </row>
    <row r="9" ht="22.75" customHeight="1" spans="1:2">
      <c r="A9" s="86"/>
      <c r="B9" s="87"/>
    </row>
    <row r="11" customHeight="1" spans="1:2">
      <c r="A11" s="1" t="s">
        <v>98</v>
      </c>
    </row>
  </sheetData>
  <mergeCells count="1">
    <mergeCell ref="A3:B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2"/>
  <sheetViews>
    <sheetView workbookViewId="0">
      <selection activeCell="A1" sqref="A1"/>
    </sheetView>
  </sheetViews>
  <sheetFormatPr defaultColWidth="9" defaultRowHeight="14.25" customHeight="1" outlineLevelCol="4"/>
  <cols>
    <col min="1" max="1" width="22.6666666666667" style="1" customWidth="1"/>
    <col min="2" max="2" width="16.8333333333333" style="1" customWidth="1"/>
    <col min="3" max="3" width="27.1666666666667" style="1" customWidth="1"/>
    <col min="4" max="4" width="27.3333333333333" style="1" customWidth="1"/>
    <col min="5" max="5" width="30.5" style="1" customWidth="1"/>
  </cols>
  <sheetData>
    <row r="1" customHeight="1" spans="1:5">
      <c r="A1" s="1" t="s">
        <v>286</v>
      </c>
    </row>
    <row r="3" ht="39" customHeight="1" spans="1:5">
      <c r="A3" s="91" t="s">
        <v>287</v>
      </c>
      <c r="B3" s="91"/>
      <c r="C3" s="91"/>
      <c r="D3" s="91"/>
      <c r="E3" s="91"/>
    </row>
    <row r="4" s="89" customFormat="1" customHeight="1" spans="1:5">
      <c r="E4" s="92" t="s">
        <v>48</v>
      </c>
    </row>
    <row r="5" s="90" customFormat="1" ht="49" customHeight="1" spans="1:5">
      <c r="A5" s="93" t="s">
        <v>180</v>
      </c>
      <c r="B5" s="93" t="s">
        <v>288</v>
      </c>
      <c r="C5" s="93" t="s">
        <v>289</v>
      </c>
      <c r="D5" s="93" t="s">
        <v>290</v>
      </c>
      <c r="E5" s="93" t="s">
        <v>291</v>
      </c>
    </row>
    <row r="6" ht="33" customHeight="1" spans="1:5">
      <c r="A6" s="14"/>
      <c r="B6" s="14"/>
      <c r="C6" s="14"/>
      <c r="D6" s="14"/>
      <c r="E6" s="14"/>
    </row>
    <row r="7" ht="33" customHeight="1" spans="1:5">
      <c r="A7" s="14"/>
      <c r="B7" s="14"/>
      <c r="C7" s="14"/>
      <c r="D7" s="14"/>
      <c r="E7" s="14"/>
    </row>
    <row r="8" ht="33" customHeight="1" spans="1:5">
      <c r="A8" s="14"/>
      <c r="B8" s="14"/>
      <c r="C8" s="14"/>
      <c r="D8" s="14"/>
      <c r="E8" s="14"/>
    </row>
    <row r="9" ht="33" customHeight="1" spans="1:5">
      <c r="A9" s="14"/>
      <c r="B9" s="14"/>
      <c r="C9" s="14"/>
      <c r="D9" s="14"/>
      <c r="E9" s="14"/>
    </row>
    <row r="10" ht="33" customHeight="1" spans="1:5">
      <c r="A10" s="14"/>
      <c r="B10" s="14"/>
      <c r="C10" s="14"/>
      <c r="D10" s="14"/>
      <c r="E10" s="14"/>
    </row>
    <row r="11" ht="33" customHeight="1" spans="1:5">
      <c r="A11" s="14"/>
      <c r="B11" s="14"/>
      <c r="C11" s="14"/>
      <c r="D11" s="14"/>
      <c r="E11" s="14"/>
    </row>
    <row r="12" ht="33" customHeight="1" spans="1:5">
      <c r="A12" s="94" t="s">
        <v>98</v>
      </c>
      <c r="B12" s="94"/>
      <c r="C12" s="94"/>
      <c r="D12" s="94"/>
      <c r="E12" s="94"/>
    </row>
  </sheetData>
  <mergeCells count="2">
    <mergeCell ref="A3:E3"/>
    <mergeCell ref="A12:E1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1"/>
  <sheetViews>
    <sheetView workbookViewId="0">
      <selection activeCell="A1" sqref="A1"/>
    </sheetView>
  </sheetViews>
  <sheetFormatPr defaultColWidth="10" defaultRowHeight="14.25" customHeight="1" outlineLevelCol="1"/>
  <cols>
    <col min="1" max="1" width="65.1666666666667" style="1" customWidth="1"/>
    <col min="2" max="2" width="56.1666666666667" style="1" customWidth="1"/>
  </cols>
  <sheetData>
    <row r="1" customHeight="1" spans="1:2">
      <c r="A1" s="80" t="s">
        <v>292</v>
      </c>
    </row>
    <row r="2" ht="14.3" customHeight="1" spans="1:2">
      <c r="A2" s="81"/>
      <c r="B2" s="81"/>
    </row>
    <row r="3" ht="39.85" customHeight="1" spans="1:2">
      <c r="A3" s="82" t="s">
        <v>42</v>
      </c>
      <c r="B3" s="82"/>
    </row>
    <row r="4" ht="14.3" customHeight="1" spans="1:2">
      <c r="A4" s="81"/>
      <c r="B4" s="83" t="s">
        <v>48</v>
      </c>
    </row>
    <row r="5" ht="32" customHeight="1" spans="1:2">
      <c r="A5" s="84" t="s">
        <v>51</v>
      </c>
      <c r="B5" s="84" t="s">
        <v>52</v>
      </c>
    </row>
    <row r="6" ht="32" customHeight="1" spans="1:2">
      <c r="A6" s="84" t="s">
        <v>293</v>
      </c>
      <c r="B6" s="84"/>
    </row>
    <row r="7" ht="32" customHeight="1" spans="1:2">
      <c r="A7" s="85" t="s">
        <v>294</v>
      </c>
      <c r="B7" s="84"/>
    </row>
    <row r="8" ht="32" customHeight="1" spans="1:2">
      <c r="A8" s="84"/>
      <c r="B8" s="84"/>
    </row>
    <row r="9" ht="29" customHeight="1" spans="1:2">
      <c r="A9" s="86"/>
      <c r="B9" s="87"/>
    </row>
    <row r="11" customHeight="1" spans="1:2">
      <c r="A11" s="88" t="s">
        <v>98</v>
      </c>
    </row>
  </sheetData>
  <mergeCells count="1">
    <mergeCell ref="A3:B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22"/>
  <sheetViews>
    <sheetView tabSelected="1" workbookViewId="0">
      <pane xSplit="1" ySplit="3" topLeftCell="B6" activePane="bottomRight" state="frozen"/>
      <selection/>
      <selection pane="topRight"/>
      <selection pane="bottomLeft"/>
      <selection pane="bottomRight" activeCell="D18" sqref="D18"/>
    </sheetView>
  </sheetViews>
  <sheetFormatPr defaultColWidth="9" defaultRowHeight="24" customHeight="1"/>
  <cols>
    <col min="1" max="1" width="9.16666666666667" style="1" customWidth="1"/>
    <col min="2" max="2" width="7.83333333333333" style="1" customWidth="1"/>
    <col min="4" max="4" width="26" style="1" customWidth="1"/>
    <col min="5" max="7" width="6.66666666666667" style="1" customWidth="1"/>
    <col min="8" max="8" width="5.5" style="1" customWidth="1"/>
    <col min="9" max="9" width="9" style="1" customWidth="1"/>
  </cols>
  <sheetData>
    <row r="1" customHeight="1" spans="1:21">
      <c r="A1" s="18" t="s">
        <v>295</v>
      </c>
    </row>
    <row r="2" s="16" customFormat="1" ht="31" customHeight="1" spans="1:21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="16" customFormat="1" ht="19" customHeight="1" spans="1:2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16"/>
      <c r="P3" s="21"/>
      <c r="Q3" s="21"/>
      <c r="R3" s="22" t="s">
        <v>48</v>
      </c>
      <c r="S3" s="22"/>
      <c r="T3" s="22"/>
    </row>
    <row r="4" s="17" customFormat="1" ht="18" customHeight="1" spans="1:21">
      <c r="A4" s="23" t="s">
        <v>284</v>
      </c>
      <c r="B4" s="24" t="s">
        <v>296</v>
      </c>
      <c r="C4" s="25" t="s">
        <v>297</v>
      </c>
      <c r="D4" s="25"/>
      <c r="E4" s="24" t="s">
        <v>298</v>
      </c>
      <c r="F4" s="26" t="s">
        <v>299</v>
      </c>
      <c r="G4" s="27" t="s">
        <v>300</v>
      </c>
      <c r="H4" s="28" t="s">
        <v>301</v>
      </c>
      <c r="I4" s="29" t="s">
        <v>302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</row>
    <row r="5" s="17" customFormat="1" ht="20" customHeight="1" spans="1:21">
      <c r="A5" s="32"/>
      <c r="B5" s="24"/>
      <c r="C5" s="24" t="s">
        <v>303</v>
      </c>
      <c r="D5" s="24" t="s">
        <v>304</v>
      </c>
      <c r="E5" s="24"/>
      <c r="F5" s="33"/>
      <c r="G5" s="27"/>
      <c r="H5" s="24"/>
      <c r="I5" s="34" t="s">
        <v>294</v>
      </c>
      <c r="J5" s="35" t="s">
        <v>305</v>
      </c>
      <c r="K5" s="36"/>
      <c r="L5" s="36"/>
      <c r="M5" s="36"/>
      <c r="N5" s="36"/>
      <c r="O5" s="37" t="s">
        <v>306</v>
      </c>
      <c r="P5" s="38" t="s">
        <v>307</v>
      </c>
      <c r="Q5" s="38" t="s">
        <v>308</v>
      </c>
      <c r="R5" s="38" t="s">
        <v>309</v>
      </c>
      <c r="S5" s="38" t="s">
        <v>310</v>
      </c>
      <c r="T5" s="38" t="s">
        <v>311</v>
      </c>
      <c r="U5" s="39"/>
    </row>
    <row r="6" s="17" customFormat="1" ht="56" customHeight="1" spans="1:21">
      <c r="A6" s="40"/>
      <c r="B6" s="24"/>
      <c r="C6" s="24"/>
      <c r="D6" s="24"/>
      <c r="E6" s="24"/>
      <c r="F6" s="41"/>
      <c r="G6" s="27"/>
      <c r="H6" s="24"/>
      <c r="I6" s="42"/>
      <c r="J6" s="38" t="s">
        <v>114</v>
      </c>
      <c r="K6" s="38" t="s">
        <v>312</v>
      </c>
      <c r="L6" s="38" t="s">
        <v>313</v>
      </c>
      <c r="M6" s="38" t="s">
        <v>314</v>
      </c>
      <c r="N6" s="34" t="s">
        <v>315</v>
      </c>
      <c r="O6" s="28"/>
      <c r="P6" s="42"/>
      <c r="Q6" s="42"/>
      <c r="R6" s="42"/>
      <c r="S6" s="42"/>
      <c r="T6" s="42"/>
    </row>
    <row r="7" s="17" customFormat="1" ht="23" customHeight="1" spans="1:21">
      <c r="A7" s="43" t="s">
        <v>288</v>
      </c>
      <c r="B7" s="44"/>
      <c r="C7" s="45"/>
      <c r="D7" s="46"/>
      <c r="E7" s="46"/>
      <c r="F7" s="46"/>
      <c r="G7" s="47"/>
      <c r="H7" s="48"/>
      <c r="I7" s="49">
        <v>19.52</v>
      </c>
      <c r="J7" s="49">
        <v>19.52</v>
      </c>
      <c r="K7" s="49">
        <v>19.52</v>
      </c>
      <c r="L7" s="50">
        <f t="shared" ref="L7:T7" si="0">SUM(L8+L14)</f>
        <v>0</v>
      </c>
      <c r="M7" s="50">
        <f t="shared" si="0"/>
        <v>0</v>
      </c>
      <c r="N7" s="50">
        <f t="shared" si="0"/>
        <v>0</v>
      </c>
      <c r="O7" s="50">
        <f t="shared" si="0"/>
        <v>0</v>
      </c>
      <c r="P7" s="50">
        <f t="shared" si="0"/>
        <v>0</v>
      </c>
      <c r="Q7" s="50">
        <f t="shared" si="0"/>
        <v>0</v>
      </c>
      <c r="R7" s="50">
        <f t="shared" si="0"/>
        <v>0</v>
      </c>
      <c r="S7" s="50">
        <f t="shared" si="0"/>
        <v>0</v>
      </c>
      <c r="T7" s="50">
        <f t="shared" si="0"/>
        <v>0</v>
      </c>
    </row>
    <row r="8" s="17" customFormat="1" ht="23" customHeight="1" spans="1:21">
      <c r="A8" s="43" t="s">
        <v>316</v>
      </c>
      <c r="B8" s="51"/>
      <c r="C8" s="46"/>
      <c r="D8" s="52"/>
      <c r="E8" s="53"/>
      <c r="F8" s="53"/>
      <c r="G8" s="47"/>
      <c r="H8" s="48"/>
      <c r="I8" s="49">
        <v>19.52</v>
      </c>
      <c r="J8" s="49">
        <v>19.52</v>
      </c>
      <c r="K8" s="49">
        <v>19.52</v>
      </c>
      <c r="L8" s="50">
        <f t="shared" ref="L8:T8" si="1">SUM(L9:L13)</f>
        <v>0</v>
      </c>
      <c r="M8" s="50">
        <f t="shared" si="1"/>
        <v>0</v>
      </c>
      <c r="N8" s="50">
        <f t="shared" si="1"/>
        <v>0</v>
      </c>
      <c r="O8" s="50">
        <f t="shared" si="1"/>
        <v>0</v>
      </c>
      <c r="P8" s="50">
        <f t="shared" si="1"/>
        <v>0</v>
      </c>
      <c r="Q8" s="50">
        <f t="shared" si="1"/>
        <v>0</v>
      </c>
      <c r="R8" s="50">
        <f t="shared" si="1"/>
        <v>0</v>
      </c>
      <c r="S8" s="50">
        <f t="shared" si="1"/>
        <v>0</v>
      </c>
      <c r="T8" s="50">
        <f t="shared" si="1"/>
        <v>0</v>
      </c>
    </row>
    <row r="9" s="16" customFormat="1" ht="23" customHeight="1" spans="1:21">
      <c r="A9" s="54">
        <v>1</v>
      </c>
      <c r="B9" s="55" t="s">
        <v>265</v>
      </c>
      <c r="C9" s="56" t="s">
        <v>317</v>
      </c>
      <c r="D9" s="57" t="s">
        <v>318</v>
      </c>
      <c r="E9" s="58"/>
      <c r="F9" s="59">
        <v>220</v>
      </c>
      <c r="G9" s="57">
        <v>160</v>
      </c>
      <c r="H9" s="60" t="s">
        <v>319</v>
      </c>
      <c r="I9" s="59">
        <v>3.52</v>
      </c>
      <c r="J9" s="59">
        <v>3.52</v>
      </c>
      <c r="K9" s="59">
        <v>3.52</v>
      </c>
      <c r="L9" s="61"/>
      <c r="M9" s="61"/>
      <c r="N9" s="61"/>
      <c r="O9" s="62"/>
      <c r="P9" s="61"/>
      <c r="Q9" s="61"/>
      <c r="R9" s="61"/>
      <c r="S9" s="61"/>
      <c r="T9" s="61"/>
    </row>
    <row r="10" s="16" customFormat="1" ht="23" customHeight="1" spans="1:21">
      <c r="A10" s="54">
        <v>2</v>
      </c>
      <c r="B10" s="55" t="s">
        <v>263</v>
      </c>
      <c r="C10" s="56" t="s">
        <v>320</v>
      </c>
      <c r="D10" s="56" t="s">
        <v>321</v>
      </c>
      <c r="E10" s="58"/>
      <c r="F10" s="63">
        <v>0.4</v>
      </c>
      <c r="G10" s="56">
        <v>250000</v>
      </c>
      <c r="H10" s="64" t="s">
        <v>322</v>
      </c>
      <c r="I10" s="59">
        <v>10</v>
      </c>
      <c r="J10" s="59">
        <v>10</v>
      </c>
      <c r="K10" s="59">
        <v>10</v>
      </c>
      <c r="L10" s="61"/>
      <c r="M10" s="61"/>
      <c r="N10" s="61"/>
      <c r="O10" s="62"/>
      <c r="P10" s="61"/>
      <c r="Q10" s="61"/>
      <c r="R10" s="61"/>
      <c r="S10" s="61"/>
      <c r="T10" s="61"/>
    </row>
    <row r="11" s="16" customFormat="1" ht="23" customHeight="1" spans="1:21">
      <c r="A11" s="54">
        <v>3</v>
      </c>
      <c r="B11" s="55" t="s">
        <v>323</v>
      </c>
      <c r="C11" s="65" t="s">
        <v>324</v>
      </c>
      <c r="D11" s="56" t="s">
        <v>325</v>
      </c>
      <c r="E11" s="66"/>
      <c r="F11" s="67">
        <v>7000</v>
      </c>
      <c r="G11" s="67">
        <v>2</v>
      </c>
      <c r="H11" s="57" t="s">
        <v>326</v>
      </c>
      <c r="I11" s="59">
        <v>1.4</v>
      </c>
      <c r="J11" s="59">
        <v>1.4</v>
      </c>
      <c r="K11" s="59">
        <v>1.4</v>
      </c>
      <c r="L11" s="61"/>
      <c r="M11" s="61"/>
      <c r="N11" s="61"/>
      <c r="O11" s="62"/>
      <c r="P11" s="61"/>
      <c r="Q11" s="61"/>
      <c r="R11" s="61"/>
      <c r="S11" s="61"/>
      <c r="T11" s="61"/>
    </row>
    <row r="12" s="16" customFormat="1" ht="23" customHeight="1" spans="1:21">
      <c r="A12" s="54">
        <v>4</v>
      </c>
      <c r="B12" s="55" t="s">
        <v>323</v>
      </c>
      <c r="C12" s="56" t="s">
        <v>327</v>
      </c>
      <c r="D12" s="56" t="s">
        <v>328</v>
      </c>
      <c r="E12" s="66"/>
      <c r="F12" s="59">
        <v>3000</v>
      </c>
      <c r="G12" s="68">
        <v>2</v>
      </c>
      <c r="H12" s="57" t="s">
        <v>326</v>
      </c>
      <c r="I12" s="59">
        <v>0.6</v>
      </c>
      <c r="J12" s="59">
        <v>0.6</v>
      </c>
      <c r="K12" s="59">
        <v>0.6</v>
      </c>
      <c r="L12" s="61"/>
      <c r="M12" s="61"/>
      <c r="N12" s="61"/>
      <c r="O12" s="62"/>
      <c r="P12" s="61"/>
      <c r="Q12" s="61"/>
      <c r="R12" s="61"/>
      <c r="S12" s="61"/>
      <c r="T12" s="61"/>
    </row>
    <row r="13" s="16" customFormat="1" ht="23" customHeight="1" spans="1:21">
      <c r="A13" s="54">
        <v>5</v>
      </c>
      <c r="B13" s="55" t="s">
        <v>323</v>
      </c>
      <c r="C13" s="56" t="s">
        <v>320</v>
      </c>
      <c r="D13" s="56" t="s">
        <v>321</v>
      </c>
      <c r="E13" s="66"/>
      <c r="F13" s="63">
        <v>0.4</v>
      </c>
      <c r="G13" s="69">
        <v>100000</v>
      </c>
      <c r="H13" s="55" t="s">
        <v>322</v>
      </c>
      <c r="I13" s="70">
        <v>4</v>
      </c>
      <c r="J13" s="70">
        <v>4</v>
      </c>
      <c r="K13" s="70">
        <v>4</v>
      </c>
      <c r="L13" s="61"/>
      <c r="M13" s="61"/>
      <c r="N13" s="61"/>
      <c r="O13" s="62"/>
      <c r="P13" s="61"/>
      <c r="Q13" s="61"/>
      <c r="R13" s="61"/>
      <c r="S13" s="61"/>
      <c r="T13" s="61"/>
    </row>
    <row r="14" s="17" customFormat="1" ht="23" customHeight="1" spans="1:21">
      <c r="A14" s="43" t="s">
        <v>329</v>
      </c>
      <c r="B14" s="51"/>
      <c r="C14" s="46"/>
      <c r="D14" s="52"/>
      <c r="E14" s="53"/>
      <c r="F14" s="53"/>
      <c r="G14" s="47"/>
      <c r="H14" s="48"/>
      <c r="I14" s="71">
        <f t="shared" ref="I14:T14" si="2">SUM(I15:I21)</f>
        <v>0</v>
      </c>
      <c r="J14" s="71">
        <f t="shared" si="2"/>
        <v>0</v>
      </c>
      <c r="K14" s="71">
        <f t="shared" si="2"/>
        <v>0</v>
      </c>
      <c r="L14" s="71">
        <f t="shared" si="2"/>
        <v>0</v>
      </c>
      <c r="M14" s="71">
        <f t="shared" si="2"/>
        <v>0</v>
      </c>
      <c r="N14" s="71">
        <f t="shared" si="2"/>
        <v>0</v>
      </c>
      <c r="O14" s="71">
        <f t="shared" si="2"/>
        <v>0</v>
      </c>
      <c r="P14" s="71">
        <f t="shared" si="2"/>
        <v>0</v>
      </c>
      <c r="Q14" s="71">
        <f t="shared" si="2"/>
        <v>0</v>
      </c>
      <c r="R14" s="71">
        <f t="shared" si="2"/>
        <v>0</v>
      </c>
      <c r="S14" s="71">
        <f t="shared" si="2"/>
        <v>0</v>
      </c>
      <c r="T14" s="71">
        <f t="shared" si="2"/>
        <v>0</v>
      </c>
    </row>
    <row r="15" s="16" customFormat="1" ht="23" customHeight="1" spans="1:21">
      <c r="A15" s="54">
        <v>1</v>
      </c>
      <c r="B15" s="72"/>
      <c r="C15" s="73"/>
      <c r="D15" s="74"/>
      <c r="E15" s="62"/>
      <c r="F15" s="62"/>
      <c r="G15" s="75"/>
      <c r="H15" s="76"/>
      <c r="I15" s="77">
        <f t="shared" ref="I15:I21" si="3">F15*G15</f>
        <v>0</v>
      </c>
      <c r="J15" s="77">
        <f t="shared" ref="J15:J21" si="4">SUM(K15:T15)</f>
        <v>0</v>
      </c>
      <c r="K15" s="77"/>
      <c r="L15" s="77"/>
      <c r="M15" s="77"/>
      <c r="N15" s="77"/>
      <c r="O15" s="78"/>
      <c r="P15" s="77"/>
      <c r="Q15" s="77"/>
      <c r="R15" s="77"/>
      <c r="S15" s="77"/>
      <c r="T15" s="77"/>
    </row>
    <row r="16" s="16" customFormat="1" ht="23" customHeight="1" spans="1:21">
      <c r="A16" s="54">
        <v>2</v>
      </c>
      <c r="B16" s="72"/>
      <c r="C16" s="73"/>
      <c r="D16" s="74"/>
      <c r="E16" s="62"/>
      <c r="F16" s="62"/>
      <c r="G16" s="75"/>
      <c r="H16" s="76"/>
      <c r="I16" s="77">
        <f t="shared" si="3"/>
        <v>0</v>
      </c>
      <c r="J16" s="77">
        <f t="shared" si="4"/>
        <v>0</v>
      </c>
      <c r="K16" s="77"/>
      <c r="L16" s="77"/>
      <c r="M16" s="77"/>
      <c r="N16" s="77"/>
      <c r="O16" s="78"/>
      <c r="P16" s="77"/>
      <c r="Q16" s="77"/>
      <c r="R16" s="77"/>
      <c r="S16" s="77"/>
      <c r="T16" s="77"/>
    </row>
    <row r="17" s="16" customFormat="1" ht="23" customHeight="1" spans="1:20">
      <c r="A17" s="54">
        <v>3</v>
      </c>
      <c r="B17" s="72"/>
      <c r="C17" s="73"/>
      <c r="D17" s="74"/>
      <c r="E17" s="62"/>
      <c r="F17" s="62"/>
      <c r="G17" s="75"/>
      <c r="H17" s="76"/>
      <c r="I17" s="77">
        <f t="shared" si="3"/>
        <v>0</v>
      </c>
      <c r="J17" s="77">
        <f t="shared" si="4"/>
        <v>0</v>
      </c>
      <c r="K17" s="77"/>
      <c r="L17" s="77"/>
      <c r="M17" s="77"/>
      <c r="N17" s="77"/>
      <c r="O17" s="78"/>
      <c r="P17" s="77"/>
      <c r="Q17" s="77"/>
      <c r="R17" s="77"/>
      <c r="S17" s="77"/>
      <c r="T17" s="77"/>
    </row>
    <row r="18" s="16" customFormat="1" ht="23" customHeight="1" spans="1:20">
      <c r="A18" s="54">
        <v>4</v>
      </c>
      <c r="B18" s="72"/>
      <c r="C18" s="73"/>
      <c r="D18" s="74"/>
      <c r="E18" s="62"/>
      <c r="F18" s="62"/>
      <c r="G18" s="75"/>
      <c r="H18" s="76"/>
      <c r="I18" s="77">
        <f t="shared" si="3"/>
        <v>0</v>
      </c>
      <c r="J18" s="77">
        <f t="shared" si="4"/>
        <v>0</v>
      </c>
      <c r="K18" s="77"/>
      <c r="L18" s="77"/>
      <c r="M18" s="77"/>
      <c r="N18" s="77"/>
      <c r="O18" s="78"/>
      <c r="P18" s="77"/>
      <c r="Q18" s="77"/>
      <c r="R18" s="77"/>
      <c r="S18" s="77"/>
      <c r="T18" s="77"/>
    </row>
    <row r="19" s="16" customFormat="1" ht="23" customHeight="1" spans="1:20">
      <c r="A19" s="54">
        <v>5</v>
      </c>
      <c r="B19" s="72"/>
      <c r="C19" s="73"/>
      <c r="D19" s="74"/>
      <c r="E19" s="62"/>
      <c r="F19" s="62"/>
      <c r="G19" s="75"/>
      <c r="H19" s="76"/>
      <c r="I19" s="77">
        <f t="shared" si="3"/>
        <v>0</v>
      </c>
      <c r="J19" s="77">
        <f t="shared" si="4"/>
        <v>0</v>
      </c>
      <c r="K19" s="77"/>
      <c r="L19" s="77"/>
      <c r="M19" s="77"/>
      <c r="N19" s="77"/>
      <c r="O19" s="78"/>
      <c r="P19" s="77"/>
      <c r="Q19" s="77"/>
      <c r="R19" s="77"/>
      <c r="S19" s="77"/>
      <c r="T19" s="77"/>
    </row>
    <row r="20" s="16" customFormat="1" ht="23" customHeight="1" spans="1:20">
      <c r="A20" s="79">
        <v>6</v>
      </c>
      <c r="B20" s="72"/>
      <c r="C20" s="73"/>
      <c r="D20" s="74"/>
      <c r="E20" s="62"/>
      <c r="F20" s="62"/>
      <c r="G20" s="75"/>
      <c r="H20" s="76"/>
      <c r="I20" s="77">
        <f t="shared" si="3"/>
        <v>0</v>
      </c>
      <c r="J20" s="77">
        <f t="shared" si="4"/>
        <v>0</v>
      </c>
      <c r="K20" s="77"/>
      <c r="L20" s="77"/>
      <c r="M20" s="77"/>
      <c r="N20" s="77"/>
      <c r="O20" s="78"/>
      <c r="P20" s="77"/>
      <c r="Q20" s="77"/>
      <c r="R20" s="77"/>
      <c r="S20" s="77"/>
      <c r="T20" s="77"/>
    </row>
    <row r="21" s="16" customFormat="1" ht="23" customHeight="1" spans="1:20">
      <c r="A21" s="79" t="s">
        <v>330</v>
      </c>
      <c r="B21" s="72"/>
      <c r="C21" s="73"/>
      <c r="D21" s="74"/>
      <c r="E21" s="62"/>
      <c r="F21" s="62"/>
      <c r="G21" s="75"/>
      <c r="H21" s="76"/>
      <c r="I21" s="77">
        <f t="shared" si="3"/>
        <v>0</v>
      </c>
      <c r="J21" s="77">
        <f t="shared" si="4"/>
        <v>0</v>
      </c>
      <c r="K21" s="77"/>
      <c r="L21" s="77"/>
      <c r="M21" s="77"/>
      <c r="N21" s="77"/>
      <c r="O21" s="78"/>
      <c r="P21" s="77"/>
      <c r="Q21" s="77"/>
      <c r="R21" s="77"/>
      <c r="S21" s="77"/>
      <c r="T21" s="77"/>
    </row>
    <row r="22" ht="23" customHeight="1"/>
  </sheetData>
  <mergeCells count="25">
    <mergeCell ref="A2:T2"/>
    <mergeCell ref="A3:E3"/>
    <mergeCell ref="F3:K3"/>
    <mergeCell ref="R3:T3"/>
    <mergeCell ref="C4:D4"/>
    <mergeCell ref="I4:T4"/>
    <mergeCell ref="U5:V5"/>
    <mergeCell ref="A7:B7"/>
    <mergeCell ref="A8:B8"/>
    <mergeCell ref="A14:B14"/>
    <mergeCell ref="A4:A6"/>
    <mergeCell ref="B4:B6"/>
    <mergeCell ref="C5:C6"/>
    <mergeCell ref="D5:D6"/>
    <mergeCell ref="E4:E6"/>
    <mergeCell ref="F4:F6"/>
    <mergeCell ref="G4:G6"/>
    <mergeCell ref="H4:H6"/>
    <mergeCell ref="I5:I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4"/>
  <sheetViews>
    <sheetView workbookViewId="0">
      <selection activeCell="H13" sqref="H13"/>
    </sheetView>
  </sheetViews>
  <sheetFormatPr defaultColWidth="10" defaultRowHeight="14.25" customHeight="1" outlineLevelCol="4"/>
  <cols>
    <col min="1" max="1" width="32.1666666666667" style="1" customWidth="1"/>
    <col min="2" max="2" width="20.1666666666667" style="1" customWidth="1"/>
    <col min="3" max="3" width="21.1666666666667" style="1" customWidth="1"/>
    <col min="4" max="4" width="20.6666666666667" style="1" customWidth="1"/>
    <col min="5" max="5" width="9.83333333333333" style="1" customWidth="1"/>
    <col min="6" max="40" width="10" style="1"/>
  </cols>
  <sheetData>
    <row r="1" s="1" customFormat="1" ht="48.5" customHeight="1" spans="1:5">
      <c r="A1" s="2" t="s">
        <v>46</v>
      </c>
      <c r="B1" s="2"/>
      <c r="C1" s="2"/>
      <c r="D1" s="2"/>
      <c r="E1" s="3"/>
    </row>
    <row r="2" s="1" customFormat="1" ht="16.35" customHeight="1" spans="1:5">
      <c r="A2" s="3"/>
      <c r="B2" s="3"/>
      <c r="C2" s="3"/>
      <c r="D2" s="4" t="s">
        <v>48</v>
      </c>
      <c r="E2" s="3"/>
    </row>
    <row r="3" s="1" customFormat="1" ht="26.05" customHeight="1" spans="1:5">
      <c r="A3" s="5" t="s">
        <v>331</v>
      </c>
      <c r="B3" s="6" t="s">
        <v>332</v>
      </c>
      <c r="C3" s="7" t="s">
        <v>333</v>
      </c>
      <c r="D3" s="5" t="s">
        <v>334</v>
      </c>
      <c r="E3" s="3"/>
    </row>
    <row r="4" s="1" customFormat="1" ht="26.05" customHeight="1" spans="1:5">
      <c r="A4" s="5" t="s">
        <v>335</v>
      </c>
      <c r="B4" s="6" t="s">
        <v>335</v>
      </c>
      <c r="C4" s="7">
        <v>1</v>
      </c>
      <c r="D4" s="5" t="s">
        <v>336</v>
      </c>
      <c r="E4" s="3"/>
    </row>
    <row r="5" s="1" customFormat="1" ht="24" customHeight="1" spans="1:5">
      <c r="A5" s="8"/>
      <c r="B5" s="9"/>
      <c r="C5" s="10"/>
      <c r="D5" s="11"/>
      <c r="E5" s="3" t="s">
        <v>337</v>
      </c>
    </row>
    <row r="6" s="1" customFormat="1" ht="24" customHeight="1" spans="1:5">
      <c r="A6" s="12"/>
      <c r="B6" s="13"/>
      <c r="C6" s="12"/>
      <c r="D6" s="12"/>
      <c r="E6" s="3"/>
    </row>
    <row r="7" ht="24" customHeight="1" spans="1:5">
      <c r="A7" s="14"/>
      <c r="B7" s="15"/>
      <c r="C7" s="14"/>
      <c r="D7" s="14"/>
    </row>
    <row r="8" ht="24" customHeight="1" spans="1:5">
      <c r="A8" s="14"/>
      <c r="B8" s="15"/>
      <c r="C8" s="14"/>
      <c r="D8" s="14"/>
    </row>
    <row r="9" ht="24" customHeight="1" spans="1:5">
      <c r="A9" s="14"/>
      <c r="B9" s="14"/>
      <c r="C9" s="14"/>
      <c r="D9" s="14"/>
    </row>
    <row r="10" ht="24" customHeight="1" spans="1:5">
      <c r="A10" s="14"/>
      <c r="B10" s="14"/>
      <c r="C10" s="14"/>
      <c r="D10" s="14"/>
    </row>
    <row r="11" ht="24" customHeight="1" spans="1:5">
      <c r="A11" s="14"/>
      <c r="B11" s="14"/>
      <c r="C11" s="14"/>
      <c r="D11" s="14"/>
    </row>
    <row r="12" ht="24" customHeight="1" spans="1:5">
      <c r="A12" s="14"/>
      <c r="B12" s="14"/>
      <c r="C12" s="14"/>
      <c r="D12" s="14"/>
    </row>
    <row r="13" ht="24" customHeight="1" spans="1:5">
      <c r="A13" s="14"/>
      <c r="B13" s="14"/>
      <c r="C13" s="14"/>
      <c r="D13" s="14"/>
    </row>
    <row r="14" ht="24" customHeight="1" spans="1:5">
      <c r="A14" s="14"/>
      <c r="B14" s="14"/>
      <c r="C14" s="14"/>
      <c r="D14" s="14"/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B1"/>
    </sheetView>
  </sheetViews>
  <sheetFormatPr defaultColWidth="9" defaultRowHeight="14.25" customHeight="1" outlineLevelCol="2"/>
  <cols>
    <col min="1" max="1" width="15.6666666666667" style="1" customWidth="1"/>
    <col min="2" max="2" width="66" style="1" customWidth="1"/>
    <col min="3" max="3" width="30.3333333333333" style="1" customWidth="1"/>
  </cols>
  <sheetData>
    <row r="1" s="141" customFormat="1" ht="39" customHeight="1" spans="1:3">
      <c r="A1" s="170" t="s">
        <v>9</v>
      </c>
      <c r="B1" s="170"/>
    </row>
    <row r="2" s="141" customFormat="1" ht="31" customHeight="1" spans="1:3">
      <c r="A2" s="171" t="s">
        <v>10</v>
      </c>
      <c r="B2" s="171" t="s">
        <v>11</v>
      </c>
      <c r="C2" s="172" t="s">
        <v>12</v>
      </c>
    </row>
    <row r="3" s="141" customFormat="1" ht="31" customHeight="1" spans="1:3">
      <c r="A3" s="172" t="s">
        <v>13</v>
      </c>
      <c r="B3" s="173" t="s">
        <v>14</v>
      </c>
      <c r="C3" s="172"/>
    </row>
    <row r="4" s="141" customFormat="1" ht="31" customHeight="1" spans="1:3">
      <c r="A4" s="172" t="s">
        <v>15</v>
      </c>
      <c r="B4" s="173" t="s">
        <v>16</v>
      </c>
      <c r="C4" s="149" t="s">
        <v>17</v>
      </c>
    </row>
    <row r="5" s="141" customFormat="1" ht="31" customHeight="1" spans="1:3">
      <c r="A5" s="172" t="s">
        <v>18</v>
      </c>
      <c r="B5" s="173" t="s">
        <v>19</v>
      </c>
      <c r="C5" s="149" t="s">
        <v>20</v>
      </c>
    </row>
    <row r="6" s="141" customFormat="1" ht="31" customHeight="1" spans="1:3">
      <c r="A6" s="172" t="s">
        <v>21</v>
      </c>
      <c r="B6" s="173" t="s">
        <v>22</v>
      </c>
      <c r="C6" s="149"/>
    </row>
    <row r="7" s="141" customFormat="1" ht="31" customHeight="1" spans="1:3">
      <c r="A7" s="172" t="s">
        <v>23</v>
      </c>
      <c r="B7" s="173" t="s">
        <v>24</v>
      </c>
      <c r="C7" s="149" t="s">
        <v>25</v>
      </c>
    </row>
    <row r="8" s="141" customFormat="1" ht="31" customHeight="1" spans="1:3">
      <c r="A8" s="172" t="s">
        <v>26</v>
      </c>
      <c r="B8" s="173" t="s">
        <v>27</v>
      </c>
      <c r="C8" s="149" t="s">
        <v>28</v>
      </c>
    </row>
    <row r="9" s="141" customFormat="1" ht="31" customHeight="1" spans="1:3">
      <c r="A9" s="172" t="s">
        <v>29</v>
      </c>
      <c r="B9" s="173" t="s">
        <v>30</v>
      </c>
      <c r="C9" s="149" t="s">
        <v>31</v>
      </c>
    </row>
    <row r="10" s="141" customFormat="1" ht="31" customHeight="1" spans="1:3">
      <c r="A10" s="172" t="s">
        <v>32</v>
      </c>
      <c r="B10" s="173" t="s">
        <v>33</v>
      </c>
      <c r="C10" s="149" t="s">
        <v>34</v>
      </c>
    </row>
    <row r="11" s="141" customFormat="1" ht="31" customHeight="1" spans="1:3">
      <c r="A11" s="172" t="s">
        <v>35</v>
      </c>
      <c r="B11" s="173" t="s">
        <v>36</v>
      </c>
      <c r="C11" s="172"/>
    </row>
    <row r="12" s="141" customFormat="1" ht="31" customHeight="1" spans="1:3">
      <c r="A12" s="172" t="s">
        <v>37</v>
      </c>
      <c r="B12" s="173" t="s">
        <v>38</v>
      </c>
      <c r="C12" s="172"/>
    </row>
    <row r="13" s="141" customFormat="1" ht="31" customHeight="1" spans="1:3">
      <c r="A13" s="172" t="s">
        <v>39</v>
      </c>
      <c r="B13" s="174" t="s">
        <v>40</v>
      </c>
      <c r="C13" s="172"/>
    </row>
    <row r="14" s="141" customFormat="1" ht="31" customHeight="1" spans="1:3">
      <c r="A14" s="172" t="s">
        <v>41</v>
      </c>
      <c r="B14" s="173" t="s">
        <v>42</v>
      </c>
      <c r="C14" s="172"/>
    </row>
    <row r="15" s="141" customFormat="1" ht="31" customHeight="1" spans="1:3">
      <c r="A15" s="172" t="s">
        <v>43</v>
      </c>
      <c r="B15" s="173" t="s">
        <v>44</v>
      </c>
      <c r="C15" s="172"/>
    </row>
    <row r="16" ht="25" customHeight="1" spans="1:3">
      <c r="A16" s="172" t="s">
        <v>45</v>
      </c>
      <c r="B16" s="174" t="s">
        <v>46</v>
      </c>
      <c r="C16" s="14"/>
    </row>
  </sheetData>
  <mergeCells count="1">
    <mergeCell ref="A1:B1"/>
  </mergeCells>
  <hyperlinks>
    <hyperlink ref="B3" location="'部门收支总体情况表'!A1" display="部门收支总体情况表"/>
    <hyperlink ref="B4" location="'部门收入总体情况表'!A1" display="部门收入总体情况表"/>
    <hyperlink ref="B5" location="'部门支出总体情况表'!A1" display="部门支出总体情况表"/>
    <hyperlink ref="B6" location="'财政拨款收支总体情况表'!A1" display="财政拨款收支总体情况表"/>
    <hyperlink ref="B7" location="'财政拨款支出表'!A1" display="财政拨款支出表"/>
    <hyperlink ref="B8" location="'一般公共预算支出情况表'!A1" display="一般公共预算支出情况表"/>
    <hyperlink ref="B9" location="'一般公共预算基本支出表'!A1" display="一般公共预算基本支出表"/>
    <hyperlink ref="B10" location="'一般公共预算“三公”经费、会议费、培训费支出情况表'!A1" display="一般公共预算“三公”经费、会议费、培训费支出情况表"/>
    <hyperlink ref="B11" location="'一般公共预算机关运行经费'!A1" display="一般公共预算机关运行经费"/>
    <hyperlink ref="B12" location="'政府性基金预算支出情况表'!A1" display="政府性基金预算支出情况表"/>
    <hyperlink ref="B14" location="'政府性基金预算支出情况表'!A1" display="国有资本经营预算支出情况表"/>
    <hyperlink ref="B15" location="'政府采购预算表'!A1" display="单位政府采购预算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40"/>
  <sheetViews>
    <sheetView workbookViewId="0">
      <selection activeCell="A1" sqref="A1"/>
    </sheetView>
  </sheetViews>
  <sheetFormatPr defaultColWidth="10" defaultRowHeight="14.25" customHeight="1" outlineLevelCol="7"/>
  <cols>
    <col min="1" max="1" width="42" style="1" customWidth="1"/>
    <col min="2" max="2" width="19.6666666666667" style="1" customWidth="1"/>
    <col min="3" max="3" width="36.6666666666667" style="1" customWidth="1"/>
    <col min="4" max="4" width="29.3333333333333" style="1" customWidth="1"/>
  </cols>
  <sheetData>
    <row r="1" customHeight="1" spans="1:4">
      <c r="A1" s="18" t="s">
        <v>47</v>
      </c>
    </row>
    <row r="2" ht="14.3" customHeight="1" spans="1:4">
      <c r="A2" s="81"/>
      <c r="B2" s="81"/>
      <c r="C2" s="81"/>
      <c r="D2" s="81"/>
    </row>
    <row r="3" ht="22" customHeight="1" spans="1:4">
      <c r="A3" s="82" t="s">
        <v>14</v>
      </c>
      <c r="B3" s="82"/>
      <c r="C3" s="82"/>
      <c r="D3" s="82"/>
    </row>
    <row r="4" ht="13" customHeight="1" spans="1:4">
      <c r="A4" s="164"/>
      <c r="B4" s="164"/>
      <c r="C4" s="164"/>
      <c r="D4" s="165" t="s">
        <v>48</v>
      </c>
    </row>
    <row r="5" ht="15" customHeight="1" spans="1:4">
      <c r="A5" s="85" t="s">
        <v>49</v>
      </c>
      <c r="B5" s="85"/>
      <c r="C5" s="85" t="s">
        <v>50</v>
      </c>
      <c r="D5" s="85"/>
    </row>
    <row r="6" ht="17" customHeight="1" spans="1:4">
      <c r="A6" s="85" t="s">
        <v>51</v>
      </c>
      <c r="B6" s="85" t="s">
        <v>52</v>
      </c>
      <c r="C6" s="85" t="s">
        <v>51</v>
      </c>
      <c r="D6" s="85" t="s">
        <v>52</v>
      </c>
    </row>
    <row r="7" ht="13" customHeight="1" spans="1:4">
      <c r="A7" s="86" t="s">
        <v>53</v>
      </c>
      <c r="B7" s="166">
        <v>619.301267</v>
      </c>
      <c r="C7" s="86" t="s">
        <v>54</v>
      </c>
      <c r="D7" s="167">
        <f>430.218056+34.7</f>
        <v>464.918056</v>
      </c>
    </row>
    <row r="8" ht="13" customHeight="1" spans="1:4">
      <c r="A8" s="86" t="s">
        <v>55</v>
      </c>
      <c r="B8" s="150"/>
      <c r="C8" s="86" t="s">
        <v>56</v>
      </c>
      <c r="D8" s="167"/>
    </row>
    <row r="9" ht="13" customHeight="1" spans="1:4">
      <c r="A9" s="86" t="s">
        <v>57</v>
      </c>
      <c r="B9" s="150"/>
      <c r="C9" s="86" t="s">
        <v>58</v>
      </c>
      <c r="D9" s="167"/>
    </row>
    <row r="10" ht="13" customHeight="1" spans="1:4">
      <c r="A10" s="86" t="s">
        <v>59</v>
      </c>
      <c r="B10" s="150"/>
      <c r="C10" s="86" t="s">
        <v>60</v>
      </c>
      <c r="D10" s="167"/>
    </row>
    <row r="11" ht="13" customHeight="1" spans="1:4">
      <c r="A11" s="86" t="s">
        <v>61</v>
      </c>
      <c r="B11" s="150"/>
      <c r="C11" s="86" t="s">
        <v>62</v>
      </c>
      <c r="D11" s="167"/>
    </row>
    <row r="12" ht="13" customHeight="1" spans="1:4">
      <c r="A12" s="86" t="s">
        <v>63</v>
      </c>
      <c r="B12" s="150"/>
      <c r="C12" s="86" t="s">
        <v>64</v>
      </c>
      <c r="D12" s="167">
        <v>50</v>
      </c>
    </row>
    <row r="13" ht="13" customHeight="1" spans="1:4">
      <c r="A13" s="86" t="s">
        <v>65</v>
      </c>
      <c r="B13" s="150"/>
      <c r="C13" s="86" t="s">
        <v>66</v>
      </c>
      <c r="D13" s="167">
        <v>1.5818</v>
      </c>
    </row>
    <row r="14" ht="13" customHeight="1" spans="1:4">
      <c r="A14" s="86" t="s">
        <v>67</v>
      </c>
      <c r="B14" s="150"/>
      <c r="C14" s="86" t="s">
        <v>68</v>
      </c>
      <c r="D14" s="167">
        <v>45.145744</v>
      </c>
    </row>
    <row r="15" ht="13" customHeight="1" spans="1:4">
      <c r="A15" s="86" t="s">
        <v>69</v>
      </c>
      <c r="B15" s="150"/>
      <c r="C15" s="86" t="s">
        <v>70</v>
      </c>
      <c r="D15" s="167"/>
    </row>
    <row r="16" ht="13" customHeight="1" spans="1:4">
      <c r="A16" s="86"/>
      <c r="B16" s="168"/>
      <c r="C16" s="86" t="s">
        <v>71</v>
      </c>
      <c r="D16" s="167">
        <v>28.665263</v>
      </c>
    </row>
    <row r="17" ht="13" customHeight="1" spans="1:8">
      <c r="A17" s="86"/>
      <c r="B17" s="168"/>
      <c r="C17" s="86" t="s">
        <v>72</v>
      </c>
      <c r="D17" s="167"/>
    </row>
    <row r="18" ht="13" customHeight="1" spans="1:8">
      <c r="A18" s="86"/>
      <c r="B18" s="168"/>
      <c r="C18" s="86" t="s">
        <v>73</v>
      </c>
      <c r="D18" s="167"/>
      <c r="H18" s="167"/>
    </row>
    <row r="19" ht="13" customHeight="1" spans="1:8">
      <c r="A19" s="86"/>
      <c r="B19" s="168"/>
      <c r="C19" s="86" t="s">
        <v>74</v>
      </c>
      <c r="D19" s="167">
        <f>29.5+7.71003</f>
        <v>37.21003</v>
      </c>
    </row>
    <row r="20" ht="13" customHeight="1" spans="1:8">
      <c r="A20" s="86"/>
      <c r="B20" s="168"/>
      <c r="C20" s="86" t="s">
        <v>75</v>
      </c>
      <c r="D20" s="167"/>
    </row>
    <row r="21" ht="13" customHeight="1" spans="1:8">
      <c r="A21" s="132"/>
      <c r="B21" s="169"/>
      <c r="C21" s="86" t="s">
        <v>76</v>
      </c>
      <c r="D21" s="167"/>
    </row>
    <row r="22" ht="13" customHeight="1" spans="1:8">
      <c r="A22" s="132"/>
      <c r="B22" s="169"/>
      <c r="C22" s="86" t="s">
        <v>77</v>
      </c>
      <c r="D22" s="167"/>
    </row>
    <row r="23" ht="13" customHeight="1" spans="1:8">
      <c r="A23" s="132"/>
      <c r="B23" s="169"/>
      <c r="C23" s="86" t="s">
        <v>78</v>
      </c>
      <c r="D23" s="167"/>
    </row>
    <row r="24" ht="13" customHeight="1" spans="1:8">
      <c r="A24" s="132"/>
      <c r="B24" s="169"/>
      <c r="C24" s="86" t="s">
        <v>79</v>
      </c>
      <c r="D24" s="167"/>
    </row>
    <row r="25" ht="13" customHeight="1" spans="1:8">
      <c r="A25" s="132"/>
      <c r="B25" s="169"/>
      <c r="C25" s="86" t="s">
        <v>80</v>
      </c>
      <c r="D25" s="167"/>
    </row>
    <row r="26" ht="13" customHeight="1" spans="1:8">
      <c r="A26" s="86"/>
      <c r="B26" s="168"/>
      <c r="C26" s="86" t="s">
        <v>81</v>
      </c>
      <c r="D26" s="167">
        <v>35.772204</v>
      </c>
    </row>
    <row r="27" ht="13" customHeight="1" spans="1:8">
      <c r="A27" s="86"/>
      <c r="B27" s="168"/>
      <c r="C27" s="86" t="s">
        <v>82</v>
      </c>
      <c r="D27" s="167"/>
    </row>
    <row r="28" ht="13" customHeight="1" spans="1:8">
      <c r="A28" s="86"/>
      <c r="B28" s="168"/>
      <c r="C28" s="86" t="s">
        <v>83</v>
      </c>
      <c r="D28" s="167"/>
    </row>
    <row r="29" ht="13" customHeight="1" spans="1:8">
      <c r="A29" s="132"/>
      <c r="B29" s="169"/>
      <c r="C29" s="86" t="s">
        <v>84</v>
      </c>
      <c r="D29" s="166"/>
    </row>
    <row r="30" ht="13" customHeight="1" spans="1:8">
      <c r="A30" s="132"/>
      <c r="B30" s="169"/>
      <c r="C30" s="86" t="s">
        <v>85</v>
      </c>
      <c r="D30" s="166"/>
    </row>
    <row r="31" ht="13" customHeight="1" spans="1:8">
      <c r="A31" s="132"/>
      <c r="B31" s="169"/>
      <c r="C31" s="86" t="s">
        <v>86</v>
      </c>
      <c r="D31" s="166"/>
    </row>
    <row r="32" ht="13" customHeight="1" spans="1:8">
      <c r="A32" s="132"/>
      <c r="B32" s="169"/>
      <c r="C32" s="86" t="s">
        <v>87</v>
      </c>
      <c r="D32" s="166"/>
    </row>
    <row r="33" ht="13" customHeight="1" spans="1:4">
      <c r="A33" s="132"/>
      <c r="B33" s="169"/>
      <c r="C33" s="86" t="s">
        <v>88</v>
      </c>
      <c r="D33" s="166"/>
    </row>
    <row r="34" ht="13" customHeight="1" spans="1:4">
      <c r="A34" s="86"/>
      <c r="B34" s="86"/>
      <c r="C34" s="86" t="s">
        <v>89</v>
      </c>
      <c r="D34" s="166"/>
    </row>
    <row r="35" ht="13" customHeight="1" spans="1:4">
      <c r="A35" s="86"/>
      <c r="B35" s="86"/>
      <c r="C35" s="86" t="s">
        <v>90</v>
      </c>
      <c r="D35" s="166"/>
    </row>
    <row r="36" ht="13" customHeight="1" spans="1:4">
      <c r="A36" s="86"/>
      <c r="B36" s="86"/>
      <c r="C36" s="86" t="s">
        <v>91</v>
      </c>
      <c r="D36" s="166"/>
    </row>
    <row r="37" ht="13" customHeight="1" spans="1:4">
      <c r="A37" s="132" t="s">
        <v>92</v>
      </c>
      <c r="B37" s="166">
        <f>SUM(B7:B36)</f>
        <v>619.301267</v>
      </c>
      <c r="C37" s="132" t="s">
        <v>93</v>
      </c>
      <c r="D37" s="166">
        <f>SUM(D7:D36)</f>
        <v>663.293097</v>
      </c>
    </row>
    <row r="38" ht="13" customHeight="1" spans="1:4">
      <c r="A38" s="132" t="s">
        <v>94</v>
      </c>
      <c r="B38" s="169">
        <v>43.99183</v>
      </c>
      <c r="C38" s="132" t="s">
        <v>95</v>
      </c>
      <c r="D38" s="166"/>
    </row>
    <row r="39" ht="13" customHeight="1" spans="1:4">
      <c r="A39" s="132" t="s">
        <v>96</v>
      </c>
      <c r="B39" s="166">
        <f>B37+B38</f>
        <v>663.293097</v>
      </c>
      <c r="C39" s="132" t="s">
        <v>97</v>
      </c>
      <c r="D39" s="166">
        <f>D37+D38</f>
        <v>663.293097</v>
      </c>
    </row>
    <row r="40" customHeight="1" spans="1:4">
      <c r="A40" s="88" t="s">
        <v>98</v>
      </c>
    </row>
  </sheetData>
  <mergeCells count="4">
    <mergeCell ref="A3:D3"/>
    <mergeCell ref="A4:C4"/>
    <mergeCell ref="A5:B5"/>
    <mergeCell ref="C5:D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15"/>
  <sheetViews>
    <sheetView workbookViewId="0">
      <selection activeCell="A1" sqref="A1"/>
    </sheetView>
  </sheetViews>
  <sheetFormatPr defaultColWidth="10" defaultRowHeight="14.25" customHeight="1" outlineLevelCol="1"/>
  <cols>
    <col min="1" max="1" width="53.5" style="1" customWidth="1"/>
    <col min="2" max="2" width="34" style="1" customWidth="1"/>
  </cols>
  <sheetData>
    <row r="1" customHeight="1" spans="1:2">
      <c r="A1" s="160" t="s">
        <v>99</v>
      </c>
    </row>
    <row r="2" ht="14.3" customHeight="1" spans="1:2">
      <c r="A2" s="81"/>
      <c r="B2" s="81"/>
    </row>
    <row r="3" ht="33" customHeight="1" spans="1:2">
      <c r="A3" s="82" t="s">
        <v>16</v>
      </c>
      <c r="B3" s="82"/>
    </row>
    <row r="4" ht="22.75" customHeight="1" spans="1:2">
      <c r="A4" s="95"/>
      <c r="B4" s="107" t="s">
        <v>48</v>
      </c>
    </row>
    <row r="5" ht="22.75" customHeight="1" spans="1:2">
      <c r="A5" s="85" t="s">
        <v>51</v>
      </c>
      <c r="B5" s="108" t="s">
        <v>52</v>
      </c>
    </row>
    <row r="6" ht="22.75" customHeight="1" spans="1:2">
      <c r="A6" s="161" t="s">
        <v>53</v>
      </c>
      <c r="B6" s="98">
        <v>619.301267</v>
      </c>
    </row>
    <row r="7" ht="22.75" customHeight="1" spans="1:2">
      <c r="A7" s="149" t="s">
        <v>100</v>
      </c>
      <c r="B7" s="100">
        <f>B8</f>
        <v>0</v>
      </c>
    </row>
    <row r="8" ht="22.75" customHeight="1" spans="1:2">
      <c r="A8" s="149" t="s">
        <v>101</v>
      </c>
      <c r="B8" s="100"/>
    </row>
    <row r="9" ht="22.75" customHeight="1" spans="1:2">
      <c r="A9" s="162" t="s">
        <v>102</v>
      </c>
      <c r="B9" s="100">
        <f>B6+B7+B8</f>
        <v>619.301267</v>
      </c>
    </row>
    <row r="10" ht="22.75" customHeight="1" spans="1:2">
      <c r="A10" s="86" t="s">
        <v>103</v>
      </c>
      <c r="B10" s="100">
        <v>43.99183</v>
      </c>
    </row>
    <row r="11" ht="23" customHeight="1" spans="1:2">
      <c r="A11" s="163" t="s">
        <v>104</v>
      </c>
      <c r="B11" s="100">
        <v>43.99183</v>
      </c>
    </row>
    <row r="12" ht="23" customHeight="1" spans="1:2">
      <c r="A12" s="163" t="s">
        <v>105</v>
      </c>
      <c r="B12" s="14"/>
    </row>
    <row r="13" ht="23" customHeight="1" spans="1:2">
      <c r="A13" s="163" t="s">
        <v>106</v>
      </c>
      <c r="B13" s="14"/>
    </row>
    <row r="14" ht="23" customHeight="1" spans="1:2">
      <c r="A14" s="163" t="s">
        <v>107</v>
      </c>
      <c r="B14" s="100">
        <f>B9+B10</f>
        <v>663.293097</v>
      </c>
    </row>
    <row r="15" customHeight="1" spans="1:2">
      <c r="A15" s="81" t="s">
        <v>98</v>
      </c>
      <c r="B15" s="81"/>
    </row>
  </sheetData>
  <mergeCells count="2">
    <mergeCell ref="A3:B3"/>
    <mergeCell ref="A15:B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5"/>
  <sheetViews>
    <sheetView workbookViewId="0">
      <selection activeCell="A1" sqref="A1"/>
    </sheetView>
  </sheetViews>
  <sheetFormatPr defaultColWidth="10" defaultRowHeight="14.25" customHeight="1" outlineLevelCol="4"/>
  <cols>
    <col min="1" max="1" width="50.3333333333333" style="1" customWidth="1"/>
    <col min="2" max="5" width="17.3333333333333" style="1" customWidth="1"/>
    <col min="10" max="10" width="10" style="1" hidden="1" customWidth="1"/>
  </cols>
  <sheetData>
    <row r="1" customHeight="1" spans="1:5">
      <c r="A1" s="80" t="s">
        <v>108</v>
      </c>
    </row>
    <row r="2" ht="14.3" customHeight="1" spans="1:5">
      <c r="A2" s="81"/>
      <c r="B2" s="81"/>
      <c r="C2" s="81"/>
      <c r="D2" s="81"/>
      <c r="E2" s="81"/>
    </row>
    <row r="3" ht="27" customHeight="1" spans="1:5">
      <c r="A3" s="82" t="s">
        <v>19</v>
      </c>
      <c r="B3" s="82"/>
      <c r="C3" s="82"/>
      <c r="D3" s="82"/>
      <c r="E3" s="82"/>
    </row>
    <row r="4" ht="18" customHeight="1" spans="1:5">
      <c r="A4" s="95"/>
      <c r="B4" s="95"/>
      <c r="C4" s="95"/>
      <c r="D4" s="95"/>
      <c r="E4" s="95" t="s">
        <v>48</v>
      </c>
    </row>
    <row r="5" s="146" customFormat="1" ht="22.75" customHeight="1" spans="1:5">
      <c r="A5" s="85" t="s">
        <v>109</v>
      </c>
      <c r="B5" s="108" t="s">
        <v>110</v>
      </c>
      <c r="C5" s="108" t="s">
        <v>111</v>
      </c>
      <c r="D5" s="108" t="s">
        <v>112</v>
      </c>
      <c r="E5" s="85" t="s">
        <v>113</v>
      </c>
    </row>
    <row r="6" ht="22.75" customHeight="1" spans="1:5">
      <c r="A6" s="155" t="s">
        <v>114</v>
      </c>
      <c r="B6" s="116">
        <f t="shared" ref="B6:B34" si="0">SUM(C6:E6)</f>
        <v>663.293097</v>
      </c>
      <c r="C6" s="116">
        <v>496.121267</v>
      </c>
      <c r="D6" s="116">
        <v>123.18</v>
      </c>
      <c r="E6" s="116">
        <f>E7+E12+E30</f>
        <v>43.99183</v>
      </c>
    </row>
    <row r="7" ht="22.75" customHeight="1" spans="1:5">
      <c r="A7" s="155" t="s">
        <v>115</v>
      </c>
      <c r="B7" s="116">
        <f t="shared" si="0"/>
        <v>464.918056</v>
      </c>
      <c r="C7" s="116">
        <v>386.538056</v>
      </c>
      <c r="D7" s="116">
        <v>43.68</v>
      </c>
      <c r="E7" s="156">
        <f>E8+E10</f>
        <v>34.7</v>
      </c>
    </row>
    <row r="8" ht="22.75" customHeight="1" spans="1:5">
      <c r="A8" s="155" t="s">
        <v>116</v>
      </c>
      <c r="B8" s="116">
        <f t="shared" si="0"/>
        <v>441.238056</v>
      </c>
      <c r="C8" s="116">
        <v>386.538056</v>
      </c>
      <c r="D8" s="116">
        <v>20</v>
      </c>
      <c r="E8" s="156">
        <v>34.7</v>
      </c>
    </row>
    <row r="9" ht="22.75" customHeight="1" spans="1:5">
      <c r="A9" s="157" t="s">
        <v>117</v>
      </c>
      <c r="B9" s="116">
        <f t="shared" si="0"/>
        <v>441.238056</v>
      </c>
      <c r="C9" s="121">
        <v>386.538056</v>
      </c>
      <c r="D9" s="121">
        <v>20</v>
      </c>
      <c r="E9" s="158">
        <v>34.7</v>
      </c>
    </row>
    <row r="10" ht="22.75" customHeight="1" spans="1:5">
      <c r="A10" s="155" t="s">
        <v>118</v>
      </c>
      <c r="B10" s="116">
        <f t="shared" si="0"/>
        <v>23.68</v>
      </c>
      <c r="C10" s="116"/>
      <c r="D10" s="116">
        <v>23.68</v>
      </c>
      <c r="E10" s="104"/>
    </row>
    <row r="11" ht="22.75" customHeight="1" spans="1:5">
      <c r="A11" s="157" t="s">
        <v>117</v>
      </c>
      <c r="B11" s="116">
        <f t="shared" si="0"/>
        <v>23.68</v>
      </c>
      <c r="C11" s="121"/>
      <c r="D11" s="121">
        <v>23.68</v>
      </c>
      <c r="E11" s="159"/>
    </row>
    <row r="12" ht="22.75" customHeight="1" spans="1:5">
      <c r="A12" s="155" t="s">
        <v>119</v>
      </c>
      <c r="B12" s="116">
        <f t="shared" si="0"/>
        <v>1.5818</v>
      </c>
      <c r="C12" s="121"/>
      <c r="D12" s="121"/>
      <c r="E12" s="156">
        <v>1.5818</v>
      </c>
    </row>
    <row r="13" ht="22.75" customHeight="1" spans="1:5">
      <c r="A13" s="157" t="s">
        <v>120</v>
      </c>
      <c r="B13" s="116">
        <f t="shared" si="0"/>
        <v>1.5818</v>
      </c>
      <c r="C13" s="121"/>
      <c r="D13" s="121"/>
      <c r="E13" s="158">
        <v>1.5818</v>
      </c>
    </row>
    <row r="14" ht="22.75" customHeight="1" spans="1:5">
      <c r="A14" s="157" t="s">
        <v>121</v>
      </c>
      <c r="B14" s="116">
        <f t="shared" si="0"/>
        <v>1.5818</v>
      </c>
      <c r="C14" s="121"/>
      <c r="D14" s="121"/>
      <c r="E14" s="158">
        <v>1.5818</v>
      </c>
    </row>
    <row r="15" ht="22.75" customHeight="1" spans="1:5">
      <c r="A15" s="155" t="s">
        <v>122</v>
      </c>
      <c r="B15" s="116">
        <f t="shared" si="0"/>
        <v>45.145744</v>
      </c>
      <c r="C15" s="116">
        <v>45.145744</v>
      </c>
      <c r="D15" s="116"/>
      <c r="E15" s="104"/>
    </row>
    <row r="16" ht="22.75" customHeight="1" spans="1:5">
      <c r="A16" s="155" t="s">
        <v>123</v>
      </c>
      <c r="B16" s="116">
        <f t="shared" si="0"/>
        <v>43.64184</v>
      </c>
      <c r="C16" s="116">
        <v>43.64184</v>
      </c>
      <c r="D16" s="116"/>
      <c r="E16" s="104"/>
    </row>
    <row r="17" ht="22.75" customHeight="1" spans="1:5">
      <c r="A17" s="157" t="s">
        <v>124</v>
      </c>
      <c r="B17" s="116">
        <f t="shared" si="0"/>
        <v>43.64184</v>
      </c>
      <c r="C17" s="121">
        <v>43.64184</v>
      </c>
      <c r="D17" s="121"/>
      <c r="E17" s="159"/>
    </row>
    <row r="18" ht="22.75" customHeight="1" spans="1:5">
      <c r="A18" s="155" t="s">
        <v>125</v>
      </c>
      <c r="B18" s="116">
        <f t="shared" si="0"/>
        <v>1.503904</v>
      </c>
      <c r="C18" s="116">
        <v>1.503904</v>
      </c>
      <c r="D18" s="116"/>
      <c r="E18" s="159"/>
    </row>
    <row r="19" ht="22.75" customHeight="1" spans="1:5">
      <c r="A19" s="157" t="s">
        <v>125</v>
      </c>
      <c r="B19" s="116">
        <f t="shared" si="0"/>
        <v>1.503904</v>
      </c>
      <c r="C19" s="121">
        <v>1.503904</v>
      </c>
      <c r="D19" s="121"/>
      <c r="E19" s="104"/>
    </row>
    <row r="20" ht="22.75" customHeight="1" spans="1:5">
      <c r="A20" s="155" t="s">
        <v>126</v>
      </c>
      <c r="B20" s="116">
        <f t="shared" si="0"/>
        <v>28.665263</v>
      </c>
      <c r="C20" s="116">
        <v>28.665263</v>
      </c>
      <c r="D20" s="116"/>
      <c r="E20" s="104"/>
    </row>
    <row r="21" ht="22.75" customHeight="1" spans="1:5">
      <c r="A21" s="155" t="s">
        <v>127</v>
      </c>
      <c r="B21" s="116">
        <f t="shared" si="0"/>
        <v>28.665263</v>
      </c>
      <c r="C21" s="116">
        <v>28.665263</v>
      </c>
      <c r="D21" s="116"/>
      <c r="E21" s="159"/>
    </row>
    <row r="22" ht="22.75" customHeight="1" spans="1:5">
      <c r="A22" s="157" t="s">
        <v>128</v>
      </c>
      <c r="B22" s="116">
        <f t="shared" si="0"/>
        <v>20.482418</v>
      </c>
      <c r="C22" s="121">
        <v>20.482418</v>
      </c>
      <c r="D22" s="121"/>
      <c r="E22" s="104"/>
    </row>
    <row r="23" ht="22.75" customHeight="1" spans="1:5">
      <c r="A23" s="157" t="s">
        <v>129</v>
      </c>
      <c r="B23" s="116">
        <f t="shared" si="0"/>
        <v>8.182845</v>
      </c>
      <c r="C23" s="121">
        <v>8.182845</v>
      </c>
      <c r="D23" s="121"/>
      <c r="E23" s="159"/>
    </row>
    <row r="24" ht="22.75" customHeight="1" spans="1:5">
      <c r="A24" s="155" t="s">
        <v>130</v>
      </c>
      <c r="B24" s="116">
        <f t="shared" si="0"/>
        <v>35.772204</v>
      </c>
      <c r="C24" s="116">
        <v>35.772204</v>
      </c>
      <c r="D24" s="116"/>
      <c r="E24" s="159"/>
    </row>
    <row r="25" ht="22.75" customHeight="1" spans="1:5">
      <c r="A25" s="155" t="s">
        <v>131</v>
      </c>
      <c r="B25" s="116">
        <f t="shared" si="0"/>
        <v>35.772204</v>
      </c>
      <c r="C25" s="116">
        <v>35.772204</v>
      </c>
      <c r="D25" s="116"/>
      <c r="E25" s="159"/>
    </row>
    <row r="26" ht="22.75" customHeight="1" spans="1:5">
      <c r="A26" s="157" t="s">
        <v>132</v>
      </c>
      <c r="B26" s="116">
        <f t="shared" si="0"/>
        <v>35.772204</v>
      </c>
      <c r="C26" s="121">
        <v>35.772204</v>
      </c>
      <c r="D26" s="121"/>
      <c r="E26" s="159"/>
    </row>
    <row r="27" ht="22.75" customHeight="1" spans="1:5">
      <c r="A27" s="155" t="s">
        <v>133</v>
      </c>
      <c r="B27" s="116">
        <f t="shared" si="0"/>
        <v>50</v>
      </c>
      <c r="C27" s="116"/>
      <c r="D27" s="116">
        <v>50</v>
      </c>
      <c r="E27" s="159"/>
    </row>
    <row r="28" ht="22.75" customHeight="1" spans="1:5">
      <c r="A28" s="155" t="s">
        <v>134</v>
      </c>
      <c r="B28" s="116">
        <f t="shared" si="0"/>
        <v>50</v>
      </c>
      <c r="C28" s="116"/>
      <c r="D28" s="116">
        <v>50</v>
      </c>
      <c r="E28" s="159"/>
    </row>
    <row r="29" ht="22.75" customHeight="1" spans="1:5">
      <c r="A29" s="157" t="s">
        <v>135</v>
      </c>
      <c r="B29" s="116">
        <f t="shared" si="0"/>
        <v>50</v>
      </c>
      <c r="C29" s="121"/>
      <c r="D29" s="121">
        <v>50</v>
      </c>
      <c r="E29" s="159"/>
    </row>
    <row r="30" ht="22.75" customHeight="1" spans="1:5">
      <c r="A30" s="155" t="s">
        <v>136</v>
      </c>
      <c r="B30" s="116">
        <f t="shared" si="0"/>
        <v>37.21003</v>
      </c>
      <c r="C30" s="116"/>
      <c r="D30" s="116">
        <v>29.5</v>
      </c>
      <c r="E30" s="116">
        <v>7.71003</v>
      </c>
    </row>
    <row r="31" ht="22.75" customHeight="1" spans="1:5">
      <c r="A31" s="155" t="s">
        <v>137</v>
      </c>
      <c r="B31" s="116">
        <f t="shared" si="0"/>
        <v>34.21003</v>
      </c>
      <c r="C31" s="116"/>
      <c r="D31" s="116">
        <v>26.5</v>
      </c>
      <c r="E31" s="121">
        <v>7.71003</v>
      </c>
    </row>
    <row r="32" ht="22.75" customHeight="1" spans="1:5">
      <c r="A32" s="157" t="s">
        <v>138</v>
      </c>
      <c r="B32" s="116">
        <f t="shared" si="0"/>
        <v>34.21003</v>
      </c>
      <c r="C32" s="121"/>
      <c r="D32" s="121">
        <v>26.5</v>
      </c>
      <c r="E32" s="121">
        <v>7.71003</v>
      </c>
    </row>
    <row r="33" ht="22.75" customHeight="1" spans="1:5">
      <c r="A33" s="155" t="s">
        <v>139</v>
      </c>
      <c r="B33" s="116">
        <f t="shared" si="0"/>
        <v>3</v>
      </c>
      <c r="C33" s="116"/>
      <c r="D33" s="116">
        <v>3</v>
      </c>
      <c r="E33" s="159"/>
    </row>
    <row r="34" ht="22.75" customHeight="1" spans="1:5">
      <c r="A34" s="157" t="s">
        <v>140</v>
      </c>
      <c r="B34" s="116">
        <f t="shared" si="0"/>
        <v>3</v>
      </c>
      <c r="C34" s="121"/>
      <c r="D34" s="121">
        <v>3</v>
      </c>
      <c r="E34" s="159"/>
    </row>
    <row r="35" customHeight="1" spans="1:5">
      <c r="A35" s="88" t="s">
        <v>98</v>
      </c>
    </row>
  </sheetData>
  <mergeCells count="1">
    <mergeCell ref="A3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9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 customHeight="1" outlineLevelCol="6"/>
  <cols>
    <col min="1" max="4" width="32.8333333333333" style="1" customWidth="1"/>
    <col min="5" max="5" width="18.6666666666667" style="1" customWidth="1"/>
    <col min="6" max="8" width="9.83333333333333" style="1" customWidth="1"/>
  </cols>
  <sheetData>
    <row r="1" customHeight="1" spans="1:7">
      <c r="A1" s="80" t="s">
        <v>141</v>
      </c>
    </row>
    <row r="2" ht="14.3" customHeight="1" spans="1:7">
      <c r="A2" s="81"/>
      <c r="B2" s="81"/>
      <c r="C2" s="81"/>
      <c r="D2" s="81"/>
      <c r="E2" s="81"/>
      <c r="F2" s="81"/>
      <c r="G2" s="81"/>
    </row>
    <row r="3" ht="23" customHeight="1" spans="1:7">
      <c r="A3" s="82" t="s">
        <v>22</v>
      </c>
      <c r="B3" s="82"/>
      <c r="C3" s="82"/>
      <c r="D3" s="82"/>
      <c r="E3" s="81"/>
      <c r="F3" s="81"/>
      <c r="G3" s="81"/>
    </row>
    <row r="4" ht="17" customHeight="1" spans="1:7">
      <c r="A4" s="95"/>
      <c r="B4" s="95"/>
      <c r="C4" s="107" t="s">
        <v>48</v>
      </c>
      <c r="D4" s="107"/>
      <c r="E4" s="95"/>
      <c r="F4" s="95"/>
      <c r="G4" s="95"/>
    </row>
    <row r="5" ht="18" customHeight="1" spans="1:7">
      <c r="A5" s="85" t="s">
        <v>49</v>
      </c>
      <c r="B5" s="85"/>
      <c r="C5" s="85" t="s">
        <v>50</v>
      </c>
      <c r="D5" s="85"/>
      <c r="E5" s="95"/>
      <c r="F5" s="95"/>
      <c r="G5" s="95"/>
    </row>
    <row r="6" ht="18" customHeight="1" spans="1:7">
      <c r="A6" s="108" t="s">
        <v>51</v>
      </c>
      <c r="B6" s="108" t="s">
        <v>52</v>
      </c>
      <c r="C6" s="108" t="s">
        <v>51</v>
      </c>
      <c r="D6" s="108" t="s">
        <v>114</v>
      </c>
      <c r="E6" s="95"/>
      <c r="F6" s="95"/>
      <c r="G6" s="95"/>
    </row>
    <row r="7" s="146" customFormat="1" ht="18" customHeight="1" spans="1:7">
      <c r="A7" s="147" t="s">
        <v>142</v>
      </c>
      <c r="B7" s="148">
        <v>663.293097</v>
      </c>
      <c r="C7" s="147" t="s">
        <v>143</v>
      </c>
      <c r="D7" s="148">
        <v>663.293097</v>
      </c>
      <c r="E7" s="106"/>
      <c r="F7" s="106"/>
      <c r="G7" s="106"/>
    </row>
    <row r="8" ht="14" customHeight="1" spans="1:7">
      <c r="A8" s="149" t="s">
        <v>144</v>
      </c>
      <c r="B8" s="148">
        <v>663.293097</v>
      </c>
      <c r="C8" s="149" t="s">
        <v>145</v>
      </c>
      <c r="D8" s="148">
        <v>464.918056</v>
      </c>
      <c r="E8" s="95"/>
      <c r="F8" s="95"/>
      <c r="G8" s="95"/>
    </row>
    <row r="9" ht="14" customHeight="1" spans="1:7">
      <c r="A9" s="149" t="s">
        <v>146</v>
      </c>
      <c r="B9" s="150"/>
      <c r="C9" s="149" t="s">
        <v>147</v>
      </c>
      <c r="D9" s="151"/>
      <c r="E9" s="95"/>
      <c r="F9" s="95"/>
      <c r="G9" s="95"/>
    </row>
    <row r="10" ht="14" customHeight="1" spans="1:7">
      <c r="A10" s="149" t="s">
        <v>148</v>
      </c>
      <c r="B10" s="150"/>
      <c r="C10" s="149" t="s">
        <v>149</v>
      </c>
      <c r="D10" s="151"/>
      <c r="E10" s="95"/>
      <c r="F10" s="95"/>
      <c r="G10" s="95"/>
    </row>
    <row r="11" ht="14" customHeight="1" spans="1:7">
      <c r="A11" s="149"/>
      <c r="B11" s="152"/>
      <c r="C11" s="149" t="s">
        <v>150</v>
      </c>
      <c r="D11" s="151"/>
      <c r="E11" s="95"/>
      <c r="F11" s="95"/>
      <c r="G11" s="95"/>
    </row>
    <row r="12" ht="14" customHeight="1" spans="1:7">
      <c r="A12" s="149"/>
      <c r="B12" s="152"/>
      <c r="C12" s="149" t="s">
        <v>151</v>
      </c>
      <c r="D12" s="151"/>
      <c r="E12" s="95"/>
      <c r="F12" s="95"/>
      <c r="G12" s="95"/>
    </row>
    <row r="13" ht="14" customHeight="1" spans="1:7">
      <c r="A13" s="149"/>
      <c r="B13" s="152"/>
      <c r="C13" s="149" t="s">
        <v>152</v>
      </c>
      <c r="D13" s="151">
        <v>50</v>
      </c>
      <c r="E13" s="95"/>
      <c r="F13" s="95"/>
      <c r="G13" s="95"/>
    </row>
    <row r="14" ht="14" customHeight="1" spans="1:7">
      <c r="A14" s="147"/>
      <c r="B14" s="111"/>
      <c r="C14" s="149" t="s">
        <v>153</v>
      </c>
      <c r="D14" s="151">
        <v>1.5818</v>
      </c>
      <c r="E14" s="95"/>
      <c r="F14" s="95"/>
      <c r="G14" s="95"/>
    </row>
    <row r="15" ht="14" customHeight="1" spans="1:7">
      <c r="A15" s="149"/>
      <c r="B15" s="152"/>
      <c r="C15" s="149" t="s">
        <v>154</v>
      </c>
      <c r="D15" s="151">
        <v>45.145744</v>
      </c>
      <c r="E15" s="95"/>
      <c r="F15" s="95"/>
      <c r="G15" s="106"/>
    </row>
    <row r="16" ht="14" customHeight="1" spans="1:7">
      <c r="A16" s="149"/>
      <c r="B16" s="152"/>
      <c r="C16" s="149" t="s">
        <v>155</v>
      </c>
      <c r="D16" s="151"/>
      <c r="E16" s="95"/>
      <c r="F16" s="95"/>
      <c r="G16" s="95"/>
    </row>
    <row r="17" ht="14" customHeight="1" spans="1:7">
      <c r="A17" s="149"/>
      <c r="B17" s="152"/>
      <c r="C17" s="149" t="s">
        <v>156</v>
      </c>
      <c r="D17" s="151">
        <v>28.665263</v>
      </c>
      <c r="E17" s="95"/>
      <c r="F17" s="95"/>
      <c r="G17" s="95"/>
    </row>
    <row r="18" ht="14" customHeight="1" spans="1:7">
      <c r="A18" s="149"/>
      <c r="B18" s="152"/>
      <c r="C18" s="149" t="s">
        <v>157</v>
      </c>
      <c r="D18" s="150"/>
      <c r="E18" s="95"/>
      <c r="F18" s="95"/>
      <c r="G18" s="95"/>
    </row>
    <row r="19" ht="14" customHeight="1" spans="1:7">
      <c r="A19" s="149"/>
      <c r="B19" s="152"/>
      <c r="C19" s="149" t="s">
        <v>158</v>
      </c>
      <c r="D19" s="150"/>
      <c r="E19" s="95"/>
      <c r="F19" s="95"/>
      <c r="G19" s="95"/>
    </row>
    <row r="20" ht="14" customHeight="1" spans="1:7">
      <c r="A20" s="149"/>
      <c r="B20" s="149"/>
      <c r="C20" s="149" t="s">
        <v>159</v>
      </c>
      <c r="D20" s="151">
        <v>37.21003</v>
      </c>
      <c r="E20" s="95"/>
      <c r="F20" s="95"/>
      <c r="G20" s="95"/>
    </row>
    <row r="21" ht="14" customHeight="1" spans="1:7">
      <c r="A21" s="149"/>
      <c r="B21" s="149"/>
      <c r="C21" s="149" t="s">
        <v>160</v>
      </c>
      <c r="D21" s="150"/>
      <c r="E21" s="95"/>
      <c r="F21" s="95"/>
      <c r="G21" s="95"/>
    </row>
    <row r="22" ht="14" customHeight="1" spans="1:7">
      <c r="A22" s="149"/>
      <c r="B22" s="149"/>
      <c r="C22" s="149" t="s">
        <v>161</v>
      </c>
      <c r="D22" s="150"/>
      <c r="E22" s="95"/>
      <c r="F22" s="95"/>
      <c r="G22" s="95"/>
    </row>
    <row r="23" ht="14" customHeight="1" spans="1:7">
      <c r="A23" s="149"/>
      <c r="B23" s="149"/>
      <c r="C23" s="149" t="s">
        <v>162</v>
      </c>
      <c r="D23" s="150"/>
      <c r="E23" s="95"/>
      <c r="F23" s="95"/>
      <c r="G23" s="95"/>
    </row>
    <row r="24" ht="14" customHeight="1" spans="1:7">
      <c r="A24" s="149"/>
      <c r="B24" s="149"/>
      <c r="C24" s="149" t="s">
        <v>163</v>
      </c>
      <c r="D24" s="150"/>
      <c r="E24" s="95"/>
      <c r="F24" s="95"/>
      <c r="G24" s="95"/>
    </row>
    <row r="25" ht="14" customHeight="1" spans="1:7">
      <c r="A25" s="149"/>
      <c r="B25" s="149"/>
      <c r="C25" s="149" t="s">
        <v>164</v>
      </c>
      <c r="D25" s="150"/>
      <c r="E25" s="95"/>
      <c r="F25" s="95"/>
      <c r="G25" s="95"/>
    </row>
    <row r="26" ht="14" customHeight="1" spans="1:7">
      <c r="A26" s="149"/>
      <c r="B26" s="149"/>
      <c r="C26" s="149" t="s">
        <v>165</v>
      </c>
      <c r="D26" s="150"/>
      <c r="E26" s="95"/>
      <c r="F26" s="95"/>
      <c r="G26" s="95"/>
    </row>
    <row r="27" ht="14" customHeight="1" spans="1:7">
      <c r="A27" s="149"/>
      <c r="B27" s="149"/>
      <c r="C27" s="149" t="s">
        <v>166</v>
      </c>
      <c r="D27" s="151">
        <v>35.772204</v>
      </c>
      <c r="E27" s="95"/>
      <c r="F27" s="95"/>
      <c r="G27" s="95"/>
    </row>
    <row r="28" ht="14" customHeight="1" spans="1:7">
      <c r="A28" s="149"/>
      <c r="B28" s="149"/>
      <c r="C28" s="149" t="s">
        <v>167</v>
      </c>
      <c r="D28" s="153"/>
      <c r="E28" s="95"/>
      <c r="F28" s="95"/>
      <c r="G28" s="95"/>
    </row>
    <row r="29" ht="14" customHeight="1" spans="1:7">
      <c r="A29" s="149"/>
      <c r="B29" s="149"/>
      <c r="C29" s="149" t="s">
        <v>168</v>
      </c>
      <c r="D29" s="153"/>
      <c r="E29" s="95"/>
      <c r="F29" s="95"/>
      <c r="G29" s="95"/>
    </row>
    <row r="30" ht="14" customHeight="1" spans="1:7">
      <c r="A30" s="149"/>
      <c r="B30" s="149"/>
      <c r="C30" s="149" t="s">
        <v>169</v>
      </c>
      <c r="D30" s="153"/>
      <c r="E30" s="95"/>
      <c r="F30" s="95"/>
      <c r="G30" s="95"/>
    </row>
    <row r="31" ht="14" customHeight="1" spans="1:7">
      <c r="A31" s="149"/>
      <c r="B31" s="149"/>
      <c r="C31" s="149" t="s">
        <v>170</v>
      </c>
      <c r="D31" s="153"/>
      <c r="E31" s="95"/>
      <c r="F31" s="95"/>
      <c r="G31" s="95"/>
    </row>
    <row r="32" ht="14" customHeight="1" spans="1:7">
      <c r="A32" s="149"/>
      <c r="B32" s="149"/>
      <c r="C32" s="149" t="s">
        <v>171</v>
      </c>
      <c r="D32" s="153"/>
      <c r="E32" s="95"/>
      <c r="F32" s="95"/>
      <c r="G32" s="95"/>
    </row>
    <row r="33" ht="14" customHeight="1" spans="1:7">
      <c r="A33" s="149"/>
      <c r="B33" s="149"/>
      <c r="C33" s="149" t="s">
        <v>172</v>
      </c>
      <c r="D33" s="153"/>
      <c r="E33" s="95"/>
      <c r="F33" s="95"/>
      <c r="G33" s="95"/>
    </row>
    <row r="34" ht="14" customHeight="1" spans="1:7">
      <c r="A34" s="149"/>
      <c r="B34" s="149"/>
      <c r="C34" s="149" t="s">
        <v>173</v>
      </c>
      <c r="D34" s="153"/>
      <c r="E34" s="95"/>
      <c r="F34" s="95"/>
      <c r="G34" s="95"/>
    </row>
    <row r="35" ht="14" customHeight="1" spans="1:7">
      <c r="A35" s="149"/>
      <c r="B35" s="149"/>
      <c r="C35" s="149" t="s">
        <v>174</v>
      </c>
      <c r="D35" s="153"/>
      <c r="E35" s="95"/>
      <c r="F35" s="95"/>
      <c r="G35" s="95"/>
    </row>
    <row r="36" ht="14" customHeight="1" spans="1:7">
      <c r="A36" s="149"/>
      <c r="B36" s="149"/>
      <c r="C36" s="149" t="s">
        <v>175</v>
      </c>
      <c r="D36" s="153"/>
      <c r="E36" s="95"/>
      <c r="F36" s="95"/>
      <c r="G36" s="95"/>
    </row>
    <row r="37" ht="14" customHeight="1" spans="1:7">
      <c r="A37" s="149"/>
      <c r="B37" s="149"/>
      <c r="C37" s="149" t="s">
        <v>176</v>
      </c>
      <c r="D37" s="154"/>
      <c r="E37" s="95"/>
      <c r="F37" s="95"/>
      <c r="G37" s="95"/>
    </row>
    <row r="38" ht="18" customHeight="1" spans="1:7">
      <c r="A38" s="85" t="s">
        <v>177</v>
      </c>
      <c r="B38" s="148">
        <f>B7</f>
        <v>663.293097</v>
      </c>
      <c r="C38" s="85" t="s">
        <v>178</v>
      </c>
      <c r="D38" s="148">
        <f>SUM(D8:D37)</f>
        <v>663.293097</v>
      </c>
      <c r="E38" s="106"/>
      <c r="F38" s="95"/>
      <c r="G38" s="95"/>
    </row>
    <row r="39" customHeight="1" spans="1:7">
      <c r="A39" s="88" t="s">
        <v>98</v>
      </c>
    </row>
  </sheetData>
  <mergeCells count="4">
    <mergeCell ref="A3:D3"/>
    <mergeCell ref="C4:D4"/>
    <mergeCell ref="A5:B5"/>
    <mergeCell ref="C5:D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workbookViewId="0">
      <selection activeCell="A1" sqref="A1"/>
    </sheetView>
  </sheetViews>
  <sheetFormatPr defaultColWidth="10" defaultRowHeight="14.25" customHeight="1"/>
  <cols>
    <col min="1" max="1" width="20.3333333333333" style="1" customWidth="1"/>
    <col min="2" max="2" width="14.3333333333333" style="1" customWidth="1"/>
    <col min="3" max="3" width="15" style="1" customWidth="1"/>
    <col min="4" max="4" width="12.3333333333333" style="1" customWidth="1"/>
    <col min="5" max="5" width="15.1666666666667" style="1" customWidth="1"/>
    <col min="6" max="6" width="8" style="1" customWidth="1"/>
    <col min="7" max="8" width="9.33333333333333" style="1" customWidth="1"/>
    <col min="9" max="9" width="8.16666666666667" style="1" customWidth="1"/>
    <col min="10" max="11" width="9.33333333333333" style="1" customWidth="1"/>
  </cols>
  <sheetData>
    <row r="1" customHeight="1" spans="1:11">
      <c r="A1" s="18" t="s">
        <v>179</v>
      </c>
    </row>
    <row r="2" ht="14.3" customHeight="1" spans="1:1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39.85" customHeight="1" spans="1:11">
      <c r="A3" s="82" t="s">
        <v>24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ht="22.75" customHeight="1" spans="1:11">
      <c r="A4" s="95"/>
      <c r="B4" s="95"/>
      <c r="C4" s="95"/>
      <c r="D4" s="95"/>
      <c r="E4" s="95"/>
      <c r="F4" s="95"/>
      <c r="G4" s="95"/>
      <c r="H4" s="95"/>
      <c r="I4" s="95"/>
      <c r="J4" s="107" t="s">
        <v>48</v>
      </c>
      <c r="K4" s="107"/>
    </row>
    <row r="5" ht="22.75" customHeight="1" spans="1:11">
      <c r="A5" s="85" t="s">
        <v>180</v>
      </c>
      <c r="B5" s="85" t="s">
        <v>114</v>
      </c>
      <c r="C5" s="85" t="s">
        <v>181</v>
      </c>
      <c r="D5" s="85"/>
      <c r="E5" s="85"/>
      <c r="F5" s="85" t="s">
        <v>182</v>
      </c>
      <c r="G5" s="85"/>
      <c r="H5" s="85"/>
      <c r="I5" s="85" t="s">
        <v>183</v>
      </c>
      <c r="J5" s="85"/>
      <c r="K5" s="85"/>
    </row>
    <row r="6" ht="22.75" customHeight="1" spans="1:11">
      <c r="A6" s="85"/>
      <c r="B6" s="108"/>
      <c r="C6" s="96" t="s">
        <v>114</v>
      </c>
      <c r="D6" s="96" t="s">
        <v>111</v>
      </c>
      <c r="E6" s="96" t="s">
        <v>112</v>
      </c>
      <c r="F6" s="96" t="s">
        <v>114</v>
      </c>
      <c r="G6" s="84" t="s">
        <v>111</v>
      </c>
      <c r="H6" s="84" t="s">
        <v>112</v>
      </c>
      <c r="I6" s="84" t="s">
        <v>114</v>
      </c>
      <c r="J6" s="84" t="s">
        <v>111</v>
      </c>
      <c r="K6" s="84" t="s">
        <v>112</v>
      </c>
    </row>
    <row r="7" ht="31" customHeight="1" spans="1:11">
      <c r="A7" s="103" t="s">
        <v>114</v>
      </c>
      <c r="B7" s="98">
        <v>663.293097</v>
      </c>
      <c r="C7" s="98">
        <f>SUM(D7:E7)</f>
        <v>663.293097</v>
      </c>
      <c r="D7" s="98">
        <v>496.121267</v>
      </c>
      <c r="E7" s="98">
        <v>167.17183</v>
      </c>
      <c r="F7" s="98">
        <f t="shared" ref="F7:K7" si="0">F8</f>
        <v>0</v>
      </c>
      <c r="G7" s="98">
        <f t="shared" si="0"/>
        <v>0</v>
      </c>
      <c r="H7" s="98">
        <f t="shared" si="0"/>
        <v>0</v>
      </c>
      <c r="I7" s="98">
        <f t="shared" si="0"/>
        <v>0</v>
      </c>
      <c r="J7" s="98">
        <f t="shared" si="0"/>
        <v>0</v>
      </c>
      <c r="K7" s="98">
        <f t="shared" si="0"/>
        <v>0</v>
      </c>
    </row>
    <row r="8" ht="31" customHeight="1" spans="1:11">
      <c r="A8" s="142" t="s">
        <v>2</v>
      </c>
      <c r="B8" s="98">
        <v>663.293097</v>
      </c>
      <c r="C8" s="98">
        <f>SUM(D8:E8)</f>
        <v>663.293097</v>
      </c>
      <c r="D8" s="98">
        <v>496.121267</v>
      </c>
      <c r="E8" s="98">
        <v>167.17183</v>
      </c>
      <c r="F8" s="98">
        <f t="shared" ref="F8:K8" si="1">F9</f>
        <v>0</v>
      </c>
      <c r="G8" s="98">
        <f t="shared" si="1"/>
        <v>0</v>
      </c>
      <c r="H8" s="98">
        <f t="shared" si="1"/>
        <v>0</v>
      </c>
      <c r="I8" s="98">
        <f t="shared" si="1"/>
        <v>0</v>
      </c>
      <c r="J8" s="98">
        <f t="shared" si="1"/>
        <v>0</v>
      </c>
      <c r="K8" s="98">
        <f t="shared" si="1"/>
        <v>0</v>
      </c>
    </row>
    <row r="9" ht="31" customHeight="1" spans="1:11">
      <c r="A9" s="143" t="s">
        <v>2</v>
      </c>
      <c r="B9" s="98">
        <v>663.293097</v>
      </c>
      <c r="C9" s="98">
        <f>SUM(D9:E9)</f>
        <v>663.293097</v>
      </c>
      <c r="D9" s="100">
        <v>496.121267</v>
      </c>
      <c r="E9" s="100">
        <f>123.18+43.99183</f>
        <v>167.17183</v>
      </c>
      <c r="F9" s="111"/>
      <c r="G9" s="144"/>
      <c r="H9" s="111"/>
      <c r="I9" s="111"/>
      <c r="J9" s="111"/>
      <c r="K9" s="111"/>
    </row>
    <row r="10" customHeight="1" spans="1:11">
      <c r="A10" s="145" t="s">
        <v>98</v>
      </c>
      <c r="B10" s="145"/>
    </row>
  </sheetData>
  <mergeCells count="8">
    <mergeCell ref="A3:K3"/>
    <mergeCell ref="J4:K4"/>
    <mergeCell ref="C5:E5"/>
    <mergeCell ref="F5:H5"/>
    <mergeCell ref="I5:K5"/>
    <mergeCell ref="A10:B10"/>
    <mergeCell ref="A5:A6"/>
    <mergeCell ref="B5:B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6"/>
  <sheetViews>
    <sheetView workbookViewId="0">
      <selection activeCell="A1" sqref="A1"/>
    </sheetView>
  </sheetViews>
  <sheetFormatPr defaultColWidth="10" defaultRowHeight="14.25" customHeight="1"/>
  <cols>
    <col min="1" max="1" width="20.6666666666667" style="1" customWidth="1"/>
    <col min="2" max="2" width="31" style="1" customWidth="1"/>
    <col min="3" max="3" width="20.3333333333333" style="1" customWidth="1"/>
    <col min="4" max="4" width="20" style="1" customWidth="1"/>
    <col min="5" max="5" width="18.6666666666667" style="1" customWidth="1"/>
  </cols>
  <sheetData>
    <row r="1" customHeight="1" spans="1:5">
      <c r="A1" s="1" t="s">
        <v>184</v>
      </c>
    </row>
    <row r="2" ht="14.3" customHeight="1" spans="1:5">
      <c r="A2" s="123"/>
    </row>
    <row r="3" ht="27" customHeight="1" spans="1:5">
      <c r="A3" s="82" t="s">
        <v>27</v>
      </c>
      <c r="B3" s="82"/>
      <c r="C3" s="82"/>
      <c r="D3" s="82"/>
      <c r="E3" s="82"/>
    </row>
    <row r="4" ht="21.85" customHeight="1" spans="1:5">
      <c r="A4" s="95"/>
      <c r="B4" s="95"/>
      <c r="C4" s="107" t="s">
        <v>48</v>
      </c>
      <c r="D4" s="107"/>
      <c r="E4" s="107"/>
    </row>
    <row r="5" ht="22.75" customHeight="1" spans="1:5">
      <c r="A5" s="85" t="s">
        <v>109</v>
      </c>
      <c r="B5" s="85"/>
      <c r="C5" s="85" t="s">
        <v>181</v>
      </c>
      <c r="D5" s="85"/>
      <c r="E5" s="85"/>
    </row>
    <row r="6" ht="22.75" customHeight="1" spans="1:5">
      <c r="A6" s="124" t="s">
        <v>185</v>
      </c>
      <c r="B6" s="124" t="s">
        <v>186</v>
      </c>
      <c r="C6" s="125" t="s">
        <v>114</v>
      </c>
      <c r="D6" s="126" t="s">
        <v>111</v>
      </c>
      <c r="E6" s="126" t="s">
        <v>112</v>
      </c>
    </row>
    <row r="7" ht="22.75" customHeight="1" spans="1:5">
      <c r="A7" s="127"/>
      <c r="B7" s="128" t="s">
        <v>114</v>
      </c>
      <c r="C7" s="129">
        <f t="shared" ref="C7:C35" si="0">SUM(D7:E7)</f>
        <v>663.293097</v>
      </c>
      <c r="D7" s="129">
        <v>496.121267</v>
      </c>
      <c r="E7" s="130">
        <f>SUM(E9+E11+E13+E16+E21+E25+E28+E31)</f>
        <v>167.17183</v>
      </c>
    </row>
    <row r="8" ht="22.75" customHeight="1" spans="1:5">
      <c r="A8" s="131" t="s">
        <v>187</v>
      </c>
      <c r="B8" s="132" t="s">
        <v>115</v>
      </c>
      <c r="C8" s="133">
        <f t="shared" si="0"/>
        <v>430.218056</v>
      </c>
      <c r="D8" s="133">
        <v>386.538056</v>
      </c>
      <c r="E8" s="134">
        <v>43.68</v>
      </c>
    </row>
    <row r="9" ht="22.75" customHeight="1" spans="1:5">
      <c r="A9" s="131" t="s">
        <v>188</v>
      </c>
      <c r="B9" s="132" t="s">
        <v>116</v>
      </c>
      <c r="C9" s="133">
        <f t="shared" si="0"/>
        <v>441.238056</v>
      </c>
      <c r="D9" s="133">
        <v>386.538056</v>
      </c>
      <c r="E9" s="135">
        <f>20+34.7</f>
        <v>54.7</v>
      </c>
    </row>
    <row r="10" ht="22.75" customHeight="1" spans="1:5">
      <c r="A10" s="136" t="s">
        <v>189</v>
      </c>
      <c r="B10" s="86" t="s">
        <v>117</v>
      </c>
      <c r="C10" s="133">
        <f t="shared" si="0"/>
        <v>441.238056</v>
      </c>
      <c r="D10" s="137">
        <v>386.538056</v>
      </c>
      <c r="E10" s="135">
        <f>20+34.7</f>
        <v>54.7</v>
      </c>
    </row>
    <row r="11" ht="22.75" customHeight="1" spans="1:5">
      <c r="A11" s="131" t="s">
        <v>190</v>
      </c>
      <c r="B11" s="132" t="s">
        <v>118</v>
      </c>
      <c r="C11" s="133">
        <f t="shared" si="0"/>
        <v>23.68</v>
      </c>
      <c r="D11" s="133"/>
      <c r="E11" s="134">
        <v>23.68</v>
      </c>
    </row>
    <row r="12" ht="22.75" customHeight="1" spans="1:5">
      <c r="A12" s="136" t="s">
        <v>191</v>
      </c>
      <c r="B12" s="86" t="s">
        <v>117</v>
      </c>
      <c r="C12" s="133">
        <f t="shared" si="0"/>
        <v>23.68</v>
      </c>
      <c r="D12" s="137"/>
      <c r="E12" s="138">
        <v>23.68</v>
      </c>
    </row>
    <row r="13" ht="22.75" customHeight="1" spans="1:5">
      <c r="A13" s="131">
        <v>207</v>
      </c>
      <c r="B13" s="132" t="s">
        <v>119</v>
      </c>
      <c r="C13" s="133">
        <f t="shared" si="0"/>
        <v>1.5818</v>
      </c>
      <c r="D13" s="139"/>
      <c r="E13" s="134">
        <v>1.5818</v>
      </c>
    </row>
    <row r="14" ht="22.75" customHeight="1" spans="1:5">
      <c r="A14" s="131">
        <v>20701</v>
      </c>
      <c r="B14" s="86" t="s">
        <v>120</v>
      </c>
      <c r="C14" s="133">
        <f t="shared" si="0"/>
        <v>1.5818</v>
      </c>
      <c r="D14" s="139"/>
      <c r="E14" s="135">
        <v>1.5818</v>
      </c>
    </row>
    <row r="15" ht="22.75" customHeight="1" spans="1:5">
      <c r="A15" s="136">
        <v>2070199</v>
      </c>
      <c r="B15" s="86" t="s">
        <v>121</v>
      </c>
      <c r="C15" s="133">
        <f t="shared" si="0"/>
        <v>1.5818</v>
      </c>
      <c r="D15" s="134"/>
      <c r="E15" s="135">
        <v>1.5818</v>
      </c>
    </row>
    <row r="16" ht="22.75" customHeight="1" spans="1:5">
      <c r="A16" s="131" t="s">
        <v>192</v>
      </c>
      <c r="B16" s="132" t="s">
        <v>122</v>
      </c>
      <c r="C16" s="133">
        <f t="shared" si="0"/>
        <v>45.145744</v>
      </c>
      <c r="D16" s="133">
        <v>45.145744</v>
      </c>
      <c r="E16" s="140"/>
    </row>
    <row r="17" ht="22.75" customHeight="1" spans="1:9">
      <c r="A17" s="131" t="s">
        <v>193</v>
      </c>
      <c r="B17" s="132" t="s">
        <v>123</v>
      </c>
      <c r="C17" s="133">
        <f t="shared" si="0"/>
        <v>43.64184</v>
      </c>
      <c r="D17" s="133">
        <v>43.64184</v>
      </c>
      <c r="E17" s="134"/>
    </row>
    <row r="18" ht="22.75" customHeight="1" spans="1:9">
      <c r="A18" s="136" t="s">
        <v>194</v>
      </c>
      <c r="B18" s="86" t="s">
        <v>124</v>
      </c>
      <c r="C18" s="133">
        <f t="shared" si="0"/>
        <v>43.64184</v>
      </c>
      <c r="D18" s="137">
        <v>43.64184</v>
      </c>
      <c r="E18" s="135"/>
    </row>
    <row r="19" ht="22.75" customHeight="1" spans="1:9">
      <c r="A19" s="131" t="s">
        <v>195</v>
      </c>
      <c r="B19" s="132" t="s">
        <v>125</v>
      </c>
      <c r="C19" s="133">
        <f t="shared" si="0"/>
        <v>1.503904</v>
      </c>
      <c r="D19" s="133">
        <v>1.503904</v>
      </c>
      <c r="E19" s="134"/>
    </row>
    <row r="20" ht="22.75" customHeight="1" spans="1:9">
      <c r="A20" s="136" t="s">
        <v>196</v>
      </c>
      <c r="B20" s="86" t="s">
        <v>125</v>
      </c>
      <c r="C20" s="133">
        <f t="shared" si="0"/>
        <v>1.503904</v>
      </c>
      <c r="D20" s="137">
        <v>1.503904</v>
      </c>
      <c r="E20" s="135"/>
    </row>
    <row r="21" ht="22.75" customHeight="1" spans="1:9">
      <c r="A21" s="131" t="s">
        <v>197</v>
      </c>
      <c r="B21" s="132" t="s">
        <v>126</v>
      </c>
      <c r="C21" s="133">
        <f t="shared" si="0"/>
        <v>28.665263</v>
      </c>
      <c r="D21" s="133">
        <v>28.665263</v>
      </c>
      <c r="E21" s="134"/>
    </row>
    <row r="22" ht="22.75" customHeight="1" spans="1:9">
      <c r="A22" s="131" t="s">
        <v>198</v>
      </c>
      <c r="B22" s="132" t="s">
        <v>127</v>
      </c>
      <c r="C22" s="133">
        <f t="shared" si="0"/>
        <v>28.665263</v>
      </c>
      <c r="D22" s="133">
        <v>28.665263</v>
      </c>
      <c r="E22" s="134"/>
    </row>
    <row r="23" ht="22.75" customHeight="1" spans="1:9">
      <c r="A23" s="136" t="s">
        <v>199</v>
      </c>
      <c r="B23" s="86" t="s">
        <v>128</v>
      </c>
      <c r="C23" s="133">
        <f t="shared" si="0"/>
        <v>20.482418</v>
      </c>
      <c r="D23" s="137">
        <v>20.482418</v>
      </c>
      <c r="E23" s="135"/>
    </row>
    <row r="24" ht="22.75" customHeight="1" spans="1:9">
      <c r="A24" s="136" t="s">
        <v>200</v>
      </c>
      <c r="B24" s="86" t="s">
        <v>129</v>
      </c>
      <c r="C24" s="133">
        <f t="shared" si="0"/>
        <v>8.182845</v>
      </c>
      <c r="D24" s="137">
        <v>8.182845</v>
      </c>
      <c r="E24" s="135"/>
    </row>
    <row r="25" ht="22.75" customHeight="1" spans="1:9">
      <c r="A25" s="131" t="s">
        <v>201</v>
      </c>
      <c r="B25" s="132" t="s">
        <v>130</v>
      </c>
      <c r="C25" s="133">
        <f t="shared" si="0"/>
        <v>35.772204</v>
      </c>
      <c r="D25" s="133">
        <v>35.772204</v>
      </c>
      <c r="E25" s="134"/>
    </row>
    <row r="26" ht="22.75" customHeight="1" spans="1:9">
      <c r="A26" s="131" t="s">
        <v>202</v>
      </c>
      <c r="B26" s="132" t="s">
        <v>131</v>
      </c>
      <c r="C26" s="133">
        <f t="shared" si="0"/>
        <v>35.772204</v>
      </c>
      <c r="D26" s="133">
        <v>35.772204</v>
      </c>
      <c r="E26" s="134"/>
    </row>
    <row r="27" ht="22.75" customHeight="1" spans="1:9">
      <c r="A27" s="136" t="s">
        <v>203</v>
      </c>
      <c r="B27" s="86" t="s">
        <v>132</v>
      </c>
      <c r="C27" s="133">
        <f t="shared" si="0"/>
        <v>35.772204</v>
      </c>
      <c r="D27" s="137">
        <v>35.772204</v>
      </c>
      <c r="E27" s="135"/>
    </row>
    <row r="28" ht="22.75" customHeight="1" spans="1:9">
      <c r="A28" s="131" t="s">
        <v>204</v>
      </c>
      <c r="B28" s="132" t="s">
        <v>133</v>
      </c>
      <c r="C28" s="133">
        <f t="shared" si="0"/>
        <v>50</v>
      </c>
      <c r="D28" s="133"/>
      <c r="E28" s="134">
        <v>50</v>
      </c>
    </row>
    <row r="29" ht="22.75" customHeight="1" spans="1:9">
      <c r="A29" s="131" t="s">
        <v>205</v>
      </c>
      <c r="B29" s="132" t="s">
        <v>134</v>
      </c>
      <c r="C29" s="133">
        <f t="shared" si="0"/>
        <v>50</v>
      </c>
      <c r="D29" s="133"/>
      <c r="E29" s="134">
        <v>50</v>
      </c>
    </row>
    <row r="30" ht="22.75" customHeight="1" spans="1:9">
      <c r="A30" s="136" t="s">
        <v>206</v>
      </c>
      <c r="B30" s="86" t="s">
        <v>135</v>
      </c>
      <c r="C30" s="133">
        <f t="shared" si="0"/>
        <v>50</v>
      </c>
      <c r="D30" s="137"/>
      <c r="E30" s="135">
        <v>50</v>
      </c>
    </row>
    <row r="31" ht="22.75" customHeight="1" spans="1:9">
      <c r="A31" s="131" t="s">
        <v>207</v>
      </c>
      <c r="B31" s="132" t="s">
        <v>136</v>
      </c>
      <c r="C31" s="133">
        <f t="shared" si="0"/>
        <v>37.21003</v>
      </c>
      <c r="D31" s="133"/>
      <c r="E31" s="134">
        <f>E32+E34</f>
        <v>37.21003</v>
      </c>
    </row>
    <row r="32" ht="22.75" customHeight="1" spans="1:9">
      <c r="A32" s="131" t="s">
        <v>208</v>
      </c>
      <c r="B32" s="132" t="s">
        <v>137</v>
      </c>
      <c r="C32" s="133">
        <f t="shared" si="0"/>
        <v>34.21003</v>
      </c>
      <c r="D32" s="133"/>
      <c r="E32" s="134">
        <v>34.21003</v>
      </c>
      <c r="I32" s="141"/>
    </row>
    <row r="33" ht="22.75" customHeight="1" spans="1:5">
      <c r="A33" s="136" t="s">
        <v>209</v>
      </c>
      <c r="B33" s="86" t="s">
        <v>138</v>
      </c>
      <c r="C33" s="133">
        <f t="shared" si="0"/>
        <v>34.21003</v>
      </c>
      <c r="D33" s="137"/>
      <c r="E33" s="135">
        <v>34.21003</v>
      </c>
    </row>
    <row r="34" ht="22.75" customHeight="1" spans="1:5">
      <c r="A34" s="131" t="s">
        <v>210</v>
      </c>
      <c r="B34" s="132" t="s">
        <v>139</v>
      </c>
      <c r="C34" s="133">
        <f t="shared" si="0"/>
        <v>3</v>
      </c>
      <c r="D34" s="133"/>
      <c r="E34" s="134">
        <v>3</v>
      </c>
    </row>
    <row r="35" ht="22.75" customHeight="1" spans="1:5">
      <c r="A35" s="136" t="s">
        <v>211</v>
      </c>
      <c r="B35" s="86" t="s">
        <v>140</v>
      </c>
      <c r="C35" s="133">
        <f t="shared" si="0"/>
        <v>3</v>
      </c>
      <c r="D35" s="137"/>
      <c r="E35" s="135">
        <v>3</v>
      </c>
    </row>
    <row r="36" customHeight="1" spans="1:5">
      <c r="A36" s="94" t="s">
        <v>98</v>
      </c>
      <c r="B36" s="94"/>
    </row>
  </sheetData>
  <mergeCells count="5">
    <mergeCell ref="A3:E3"/>
    <mergeCell ref="C4:E4"/>
    <mergeCell ref="A5:B5"/>
    <mergeCell ref="C5:E5"/>
    <mergeCell ref="A36:B3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8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4.25" customHeight="1" outlineLevelCol="4"/>
  <cols>
    <col min="1" max="1" width="13.6666666666667" style="1" customWidth="1"/>
    <col min="2" max="2" width="38.8333333333333" style="1" customWidth="1"/>
    <col min="3" max="3" width="25" style="1" customWidth="1"/>
    <col min="4" max="5" width="27.3333333333333" style="1" customWidth="1"/>
  </cols>
  <sheetData>
    <row r="1" customHeight="1" spans="1:5">
      <c r="A1" s="80" t="s">
        <v>212</v>
      </c>
    </row>
    <row r="2" ht="12" customHeight="1" spans="1:5">
      <c r="A2" s="81"/>
      <c r="B2" s="81"/>
      <c r="C2" s="81"/>
      <c r="D2" s="81"/>
      <c r="E2" s="81"/>
    </row>
    <row r="3" ht="21" customHeight="1" spans="1:5">
      <c r="A3" s="82" t="s">
        <v>30</v>
      </c>
      <c r="B3" s="82"/>
      <c r="C3" s="82"/>
      <c r="D3" s="82"/>
      <c r="E3" s="82"/>
    </row>
    <row r="4" ht="15" customHeight="1" spans="1:5">
      <c r="A4" s="106"/>
      <c r="B4" s="106"/>
      <c r="C4" s="95"/>
      <c r="D4" s="95"/>
      <c r="E4" s="107" t="s">
        <v>48</v>
      </c>
    </row>
    <row r="5" ht="24" customHeight="1" spans="1:5">
      <c r="A5" s="85" t="s">
        <v>213</v>
      </c>
      <c r="B5" s="85"/>
      <c r="C5" s="85" t="s">
        <v>214</v>
      </c>
      <c r="D5" s="85"/>
      <c r="E5" s="85"/>
    </row>
    <row r="6" ht="19" customHeight="1" spans="1:5">
      <c r="A6" s="85" t="s">
        <v>185</v>
      </c>
      <c r="B6" s="85" t="s">
        <v>186</v>
      </c>
      <c r="C6" s="108" t="s">
        <v>114</v>
      </c>
      <c r="D6" s="108" t="s">
        <v>215</v>
      </c>
      <c r="E6" s="108" t="s">
        <v>216</v>
      </c>
    </row>
    <row r="7" ht="15" customHeight="1" spans="1:5">
      <c r="A7" s="109"/>
      <c r="B7" s="110" t="s">
        <v>114</v>
      </c>
      <c r="C7" s="111">
        <v>496.121267</v>
      </c>
      <c r="D7" s="111">
        <v>424.152511</v>
      </c>
      <c r="E7" s="112">
        <v>71.968756</v>
      </c>
    </row>
    <row r="8" ht="15" customHeight="1" spans="1:5">
      <c r="A8" s="113" t="s">
        <v>217</v>
      </c>
      <c r="B8" s="114" t="s">
        <v>218</v>
      </c>
      <c r="C8" s="115">
        <v>421.399591</v>
      </c>
      <c r="D8" s="116">
        <v>421.399591</v>
      </c>
      <c r="E8" s="117"/>
    </row>
    <row r="9" ht="15" customHeight="1" spans="1:5">
      <c r="A9" s="118" t="s">
        <v>219</v>
      </c>
      <c r="B9" s="119" t="s">
        <v>220</v>
      </c>
      <c r="C9" s="120">
        <v>74.4506</v>
      </c>
      <c r="D9" s="121">
        <v>74.4506</v>
      </c>
      <c r="E9" s="122"/>
    </row>
    <row r="10" ht="15" customHeight="1" spans="1:5">
      <c r="A10" s="118" t="s">
        <v>221</v>
      </c>
      <c r="B10" s="119" t="s">
        <v>222</v>
      </c>
      <c r="C10" s="120">
        <v>77.9459</v>
      </c>
      <c r="D10" s="121">
        <v>77.9459</v>
      </c>
      <c r="E10" s="122"/>
    </row>
    <row r="11" ht="15" customHeight="1" spans="1:5">
      <c r="A11" s="118" t="s">
        <v>223</v>
      </c>
      <c r="B11" s="119" t="s">
        <v>224</v>
      </c>
      <c r="C11" s="120">
        <v>29.5392</v>
      </c>
      <c r="D11" s="121">
        <v>29.5392</v>
      </c>
      <c r="E11" s="122"/>
    </row>
    <row r="12" ht="15" customHeight="1" spans="1:5">
      <c r="A12" s="118" t="s">
        <v>225</v>
      </c>
      <c r="B12" s="119" t="s">
        <v>226</v>
      </c>
      <c r="C12" s="120">
        <v>132.6336</v>
      </c>
      <c r="D12" s="121">
        <v>132.6336</v>
      </c>
      <c r="E12" s="122"/>
    </row>
    <row r="13" ht="15" customHeight="1" spans="1:5">
      <c r="A13" s="118" t="s">
        <v>227</v>
      </c>
      <c r="B13" s="119" t="s">
        <v>228</v>
      </c>
      <c r="C13" s="120">
        <v>43.64184</v>
      </c>
      <c r="D13" s="121">
        <v>43.64184</v>
      </c>
      <c r="E13" s="122"/>
    </row>
    <row r="14" ht="15" customHeight="1" spans="1:5">
      <c r="A14" s="118" t="s">
        <v>229</v>
      </c>
      <c r="B14" s="119" t="s">
        <v>230</v>
      </c>
      <c r="C14" s="120">
        <v>1.503904</v>
      </c>
      <c r="D14" s="121">
        <v>1.503904</v>
      </c>
      <c r="E14" s="122"/>
    </row>
    <row r="15" ht="15" customHeight="1" spans="1:5">
      <c r="A15" s="118" t="s">
        <v>231</v>
      </c>
      <c r="B15" s="119" t="s">
        <v>232</v>
      </c>
      <c r="C15" s="120">
        <v>17.729498</v>
      </c>
      <c r="D15" s="121">
        <v>17.729498</v>
      </c>
      <c r="E15" s="122"/>
    </row>
    <row r="16" ht="15" customHeight="1" spans="1:5">
      <c r="A16" s="118" t="s">
        <v>233</v>
      </c>
      <c r="B16" s="119" t="s">
        <v>234</v>
      </c>
      <c r="C16" s="120">
        <v>8.182845</v>
      </c>
      <c r="D16" s="121">
        <v>8.182845</v>
      </c>
      <c r="E16" s="122"/>
    </row>
    <row r="17" ht="15" customHeight="1" spans="1:5">
      <c r="A17" s="118" t="s">
        <v>235</v>
      </c>
      <c r="B17" s="119" t="s">
        <v>132</v>
      </c>
      <c r="C17" s="120">
        <v>35.772204</v>
      </c>
      <c r="D17" s="121">
        <v>35.772204</v>
      </c>
      <c r="E17" s="122"/>
    </row>
    <row r="18" ht="15" customHeight="1" spans="1:5">
      <c r="A18" s="113" t="s">
        <v>236</v>
      </c>
      <c r="B18" s="114" t="s">
        <v>237</v>
      </c>
      <c r="C18" s="115">
        <v>71.968756</v>
      </c>
      <c r="D18" s="116"/>
      <c r="E18" s="117">
        <v>71.968756</v>
      </c>
    </row>
    <row r="19" ht="15" customHeight="1" spans="1:5">
      <c r="A19" s="118" t="s">
        <v>238</v>
      </c>
      <c r="B19" s="119" t="s">
        <v>239</v>
      </c>
      <c r="C19" s="120">
        <v>2</v>
      </c>
      <c r="D19" s="121"/>
      <c r="E19" s="122">
        <v>2</v>
      </c>
    </row>
    <row r="20" ht="15" customHeight="1" spans="1:5">
      <c r="A20" s="118" t="s">
        <v>240</v>
      </c>
      <c r="B20" s="119" t="s">
        <v>241</v>
      </c>
      <c r="C20" s="120">
        <v>5.5</v>
      </c>
      <c r="D20" s="121"/>
      <c r="E20" s="122">
        <v>5.5</v>
      </c>
    </row>
    <row r="21" ht="15" customHeight="1" spans="1:5">
      <c r="A21" s="118" t="s">
        <v>242</v>
      </c>
      <c r="B21" s="119" t="s">
        <v>243</v>
      </c>
      <c r="C21" s="120">
        <v>5.86054</v>
      </c>
      <c r="D21" s="121"/>
      <c r="E21" s="122">
        <v>5.86054</v>
      </c>
    </row>
    <row r="22" ht="15" customHeight="1" spans="1:5">
      <c r="A22" s="118" t="s">
        <v>244</v>
      </c>
      <c r="B22" s="119" t="s">
        <v>245</v>
      </c>
      <c r="C22" s="120">
        <v>0.92</v>
      </c>
      <c r="D22" s="121"/>
      <c r="E22" s="122">
        <v>0.92</v>
      </c>
    </row>
    <row r="23" ht="15" customHeight="1" spans="1:5">
      <c r="A23" s="118" t="s">
        <v>246</v>
      </c>
      <c r="B23" s="119" t="s">
        <v>247</v>
      </c>
      <c r="C23" s="120">
        <v>1</v>
      </c>
      <c r="D23" s="121"/>
      <c r="E23" s="122">
        <v>1</v>
      </c>
    </row>
    <row r="24" ht="15" customHeight="1" spans="1:5">
      <c r="A24" s="118" t="s">
        <v>248</v>
      </c>
      <c r="B24" s="119" t="s">
        <v>249</v>
      </c>
      <c r="C24" s="120">
        <v>2.06</v>
      </c>
      <c r="D24" s="121"/>
      <c r="E24" s="122">
        <v>2.06</v>
      </c>
    </row>
    <row r="25" ht="15" customHeight="1" spans="1:5">
      <c r="A25" s="118" t="s">
        <v>250</v>
      </c>
      <c r="B25" s="119" t="s">
        <v>251</v>
      </c>
      <c r="C25" s="120">
        <v>1</v>
      </c>
      <c r="D25" s="121"/>
      <c r="E25" s="122">
        <v>1</v>
      </c>
    </row>
    <row r="26" ht="15" customHeight="1" spans="1:5">
      <c r="A26" s="118" t="s">
        <v>252</v>
      </c>
      <c r="B26" s="119" t="s">
        <v>253</v>
      </c>
      <c r="C26" s="120">
        <v>2.04</v>
      </c>
      <c r="D26" s="121"/>
      <c r="E26" s="122">
        <v>2.04</v>
      </c>
    </row>
    <row r="27" ht="15" customHeight="1" spans="1:5">
      <c r="A27" s="118" t="s">
        <v>254</v>
      </c>
      <c r="B27" s="119" t="s">
        <v>255</v>
      </c>
      <c r="C27" s="120">
        <v>4.08</v>
      </c>
      <c r="D27" s="121"/>
      <c r="E27" s="122">
        <v>4.08</v>
      </c>
    </row>
    <row r="28" ht="15" customHeight="1" spans="1:5">
      <c r="A28" s="118" t="s">
        <v>256</v>
      </c>
      <c r="B28" s="119" t="s">
        <v>257</v>
      </c>
      <c r="C28" s="120">
        <v>0.35</v>
      </c>
      <c r="D28" s="121"/>
      <c r="E28" s="122">
        <v>0.35</v>
      </c>
    </row>
    <row r="29" ht="15" customHeight="1" spans="1:5">
      <c r="A29" s="118" t="s">
        <v>258</v>
      </c>
      <c r="B29" s="119" t="s">
        <v>259</v>
      </c>
      <c r="C29" s="120">
        <v>0.13</v>
      </c>
      <c r="D29" s="121"/>
      <c r="E29" s="122">
        <v>0.13</v>
      </c>
    </row>
    <row r="30" ht="15" customHeight="1" spans="1:5">
      <c r="A30" s="118" t="s">
        <v>260</v>
      </c>
      <c r="B30" s="119" t="s">
        <v>261</v>
      </c>
      <c r="C30" s="120">
        <v>0.02</v>
      </c>
      <c r="D30" s="121"/>
      <c r="E30" s="122">
        <v>0.02</v>
      </c>
    </row>
    <row r="31" ht="15" customHeight="1" spans="1:5">
      <c r="A31" s="118" t="s">
        <v>262</v>
      </c>
      <c r="B31" s="119" t="s">
        <v>263</v>
      </c>
      <c r="C31" s="120">
        <v>10</v>
      </c>
      <c r="D31" s="121"/>
      <c r="E31" s="122">
        <v>10</v>
      </c>
    </row>
    <row r="32" ht="15" customHeight="1" spans="1:5">
      <c r="A32" s="118" t="s">
        <v>264</v>
      </c>
      <c r="B32" s="119" t="s">
        <v>265</v>
      </c>
      <c r="C32" s="120">
        <v>17.1</v>
      </c>
      <c r="D32" s="121"/>
      <c r="E32" s="122">
        <v>17.1</v>
      </c>
    </row>
    <row r="33" ht="15" customHeight="1" spans="1:5">
      <c r="A33" s="118" t="s">
        <v>266</v>
      </c>
      <c r="B33" s="119" t="s">
        <v>267</v>
      </c>
      <c r="C33" s="120">
        <v>14.58</v>
      </c>
      <c r="D33" s="121"/>
      <c r="E33" s="122">
        <v>14.58</v>
      </c>
    </row>
    <row r="34" ht="15" customHeight="1" spans="1:5">
      <c r="A34" s="118" t="s">
        <v>268</v>
      </c>
      <c r="B34" s="119" t="s">
        <v>269</v>
      </c>
      <c r="C34" s="120">
        <v>5.328216</v>
      </c>
      <c r="D34" s="121"/>
      <c r="E34" s="122">
        <v>5.328216</v>
      </c>
    </row>
    <row r="35" ht="15" customHeight="1" spans="1:5">
      <c r="A35" s="113" t="s">
        <v>270</v>
      </c>
      <c r="B35" s="114" t="s">
        <v>271</v>
      </c>
      <c r="C35" s="115">
        <v>2.75292</v>
      </c>
      <c r="D35" s="116">
        <v>2.75292</v>
      </c>
      <c r="E35" s="117"/>
    </row>
    <row r="36" ht="15" customHeight="1" spans="1:5">
      <c r="A36" s="118" t="s">
        <v>272</v>
      </c>
      <c r="B36" s="119" t="s">
        <v>273</v>
      </c>
      <c r="C36" s="120"/>
      <c r="D36" s="121"/>
      <c r="E36" s="122"/>
    </row>
    <row r="37" ht="15" customHeight="1" spans="1:5">
      <c r="A37" s="118" t="s">
        <v>274</v>
      </c>
      <c r="B37" s="119" t="s">
        <v>275</v>
      </c>
      <c r="C37" s="120">
        <v>2.75292</v>
      </c>
      <c r="D37" s="121">
        <v>2.75292</v>
      </c>
      <c r="E37" s="122"/>
    </row>
    <row r="38" customHeight="1" spans="1:5">
      <c r="A38" s="94" t="s">
        <v>98</v>
      </c>
      <c r="B38" s="94"/>
    </row>
  </sheetData>
  <mergeCells count="5">
    <mergeCell ref="A3:E3"/>
    <mergeCell ref="A4:B4"/>
    <mergeCell ref="A5:B5"/>
    <mergeCell ref="C5:E5"/>
    <mergeCell ref="A38:B3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部门管理转移支付情况表</vt:lpstr>
      <vt:lpstr>国有资本经营预算支出情况表</vt:lpstr>
      <vt:lpstr>政府采购预算表</vt:lpstr>
      <vt:lpstr>部门非税收入征收计划表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子栖</cp:lastModifiedBy>
  <dcterms:created xsi:type="dcterms:W3CDTF">2006-09-16T00:00:00Z</dcterms:created>
  <dcterms:modified xsi:type="dcterms:W3CDTF">2026-02-10T02:45:12Z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E97B74CA99954E22BB92F9E0E34ADF2B_13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