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8760" firstSheet="10" activeTab="12"/>
  </bookViews>
  <sheets>
    <sheet name="目录" sheetId="1" r:id="rId1"/>
    <sheet name="封面" sheetId="2" r:id="rId2"/>
    <sheet name="部门收支总体情况表" sheetId="3" r:id="rId3"/>
    <sheet name="部门收入总体情况表" sheetId="4" r:id="rId4"/>
    <sheet name="部门支出总体情况表" sheetId="5" r:id="rId5"/>
    <sheet name="财政拨款收支总体情况表" sheetId="6" r:id="rId6"/>
    <sheet name="财政拨款支出表" sheetId="7" r:id="rId7"/>
    <sheet name="一般公共预算支出情况表" sheetId="8" r:id="rId8"/>
    <sheet name="一般公共预算基本支出表" sheetId="9" r:id="rId9"/>
    <sheet name="一般公共预算“三公”经费、会议费、培训费支出情况表" sheetId="10" r:id="rId10"/>
    <sheet name="一般公共预算机关运行经费" sheetId="11" r:id="rId11"/>
    <sheet name="政府性基金预算支出情况表" sheetId="12" r:id="rId12"/>
    <sheet name="政府采购预算表" sheetId="13" r:id="rId13"/>
  </sheets>
  <externalReferences>
    <externalReference r:id="rId16"/>
  </externalReferences>
  <definedNames>
    <definedName name="_xlnm.Print_Titles" localSheetId="8">'一般公共预算基本支出表'!$2:$6</definedName>
    <definedName name="_xlnm.Print_Titles" localSheetId="2">'部门收支总体情况表'!$3:$6</definedName>
    <definedName name="_xlnm.Print_Titles" localSheetId="5">'财政拨款收支总体情况表'!$3:$6</definedName>
    <definedName name="_xlnm.Print_Titles" localSheetId="7">'一般公共预算支出情况表'!$3:$6</definedName>
    <definedName name="_xlnm.Print_Titles" localSheetId="12">'政府采购预算表'!$2:$3</definedName>
    <definedName name="_xlnm.Print_Area" localSheetId="12">'政府采购预算表'!$A$1:$T$24</definedName>
  </definedNames>
  <calcPr fullCalcOnLoad="1"/>
</workbook>
</file>

<file path=xl/sharedStrings.xml><?xml version="1.0" encoding="utf-8"?>
<sst xmlns="http://schemas.openxmlformats.org/spreadsheetml/2006/main" count="460" uniqueCount="320">
  <si>
    <t>附件2</t>
  </si>
  <si>
    <t>目                        录</t>
  </si>
  <si>
    <t>附表1</t>
  </si>
  <si>
    <t>封面</t>
  </si>
  <si>
    <t>附表2</t>
  </si>
  <si>
    <t>部门收支总体情况表</t>
  </si>
  <si>
    <t>附表3</t>
  </si>
  <si>
    <t>部门收入总体情况表</t>
  </si>
  <si>
    <t>附表4</t>
  </si>
  <si>
    <t>部门支出总体情况表</t>
  </si>
  <si>
    <t>附表5</t>
  </si>
  <si>
    <t>财政拨款收支总体情况表</t>
  </si>
  <si>
    <t>附表6</t>
  </si>
  <si>
    <t>财政拨款支出表</t>
  </si>
  <si>
    <t>附表7</t>
  </si>
  <si>
    <t>一般公共预算支出情况表</t>
  </si>
  <si>
    <t>附表8</t>
  </si>
  <si>
    <t>一般公共预算基本支出表</t>
  </si>
  <si>
    <t>附表9</t>
  </si>
  <si>
    <t>一般公共预算“三公”经费、会议费、培训费支出情况表</t>
  </si>
  <si>
    <t>附表10</t>
  </si>
  <si>
    <t>一般公共预算机关运行经费</t>
  </si>
  <si>
    <t>附表11</t>
  </si>
  <si>
    <t>政府性基金预算支出情况表</t>
  </si>
  <si>
    <t>附表12</t>
  </si>
  <si>
    <t xml:space="preserve"> 部门预算项目支出绩效目标表</t>
  </si>
  <si>
    <t>附表13</t>
  </si>
  <si>
    <t>政府采购预算表</t>
  </si>
  <si>
    <t>单位代码：</t>
  </si>
  <si>
    <t>单位名称：</t>
  </si>
  <si>
    <t>部门预算公开表</t>
  </si>
  <si>
    <t>编制日期：2024年  月  日</t>
  </si>
  <si>
    <t xml:space="preserve">     </t>
  </si>
  <si>
    <t xml:space="preserve">部门领导： </t>
  </si>
  <si>
    <t xml:space="preserve">  财务负责人： </t>
  </si>
  <si>
    <t xml:space="preserve">制表人： </t>
  </si>
  <si>
    <t xml:space="preserve">      </t>
  </si>
  <si>
    <t>单位：万元</t>
  </si>
  <si>
    <t>收入</t>
  </si>
  <si>
    <t>支出</t>
  </si>
  <si>
    <t>项目</t>
  </si>
  <si>
    <t>预算数</t>
  </si>
  <si>
    <t>一、一般公共预算财政拨款收入</t>
  </si>
  <si>
    <t>一、一般公共服务支出</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</si>
  <si>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</si>
  <si>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</si>
  <si>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</si>
  <si>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</si>
  <si>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</si>
  <si>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</si>
  <si>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</si>
  <si>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</si>
  <si>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</si>
  <si>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</si>
  <si>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七、附属单位上级收入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</si>
  <si>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</si>
  <si>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</si>
  <si>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</si>
  <si>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</si>
  <si>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</si>
  <si>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</si>
  <si>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</si>
  <si>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</si>
  <si>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</si>
  <si>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</si>
  <si>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</si>
  <si>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</si>
  <si>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</si>
  <si>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</si>
  <si>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</si>
  <si>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</si>
  <si>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</si>
  <si>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</si>
  <si>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</si>
  <si>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</si>
  <si>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</si>
  <si>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</si>
  <si>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</si>
  <si>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</si>
  <si>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</si>
  <si>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</si>
  <si>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</si>
  <si>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</si>
  <si>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</si>
  <si>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</si>
  <si>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</si>
  <si>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</si>
  <si>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 xml:space="preserve">     经费拨款</t>
  </si>
  <si>
    <t>二、政府性基金财政拨款收入</t>
  </si>
  <si>
    <t xml:space="preserve">        本年收入合计</t>
  </si>
  <si>
    <t xml:space="preserve">        收入合计</t>
  </si>
  <si>
    <t>功能分类科目</t>
  </si>
  <si>
    <t>支出合计</t>
  </si>
  <si>
    <t>基本支出</t>
  </si>
  <si>
    <t>项目支出</t>
  </si>
  <si>
    <t>上年结转</t>
  </si>
  <si>
    <t>合计</t>
  </si>
  <si>
    <t>一般公共服务支出</t>
  </si>
  <si>
    <t xml:space="preserve">    人大事务</t>
  </si>
  <si>
    <t xml:space="preserve">        行政运行</t>
  </si>
  <si>
    <t xml:space="preserve">    政府办公厅（室）及相关机构事务</t>
  </si>
  <si>
    <t>财政事务</t>
  </si>
  <si>
    <t xml:space="preserve">  行政运行</t>
  </si>
  <si>
    <t>一、本年收入</t>
  </si>
  <si>
    <t>一、本年支出</t>
  </si>
  <si>
    <t>（一）一般公共预算拨款</t>
  </si>
  <si>
    <t>（一）一般公共服务支出</t>
  </si>
  <si>
    <t>（二）政府性基金预算拨款</t>
  </si>
  <si>
    <t>（二）外交支出</t>
  </si>
  <si>
    <t>（三）国有资本经营预算拨款</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</si>
  <si>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</si>
  <si>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</si>
  <si>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</si>
  <si>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</si>
  <si>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</si>
  <si>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</si>
  <si>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</si>
  <si>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</si>
  <si>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</si>
  <si>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</si>
  <si>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</si>
  <si>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</si>
  <si>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</si>
  <si>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</si>
  <si>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</si>
  <si>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</si>
  <si>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</si>
  <si>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</si>
  <si>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</si>
  <si>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</si>
  <si>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</si>
  <si>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</si>
  <si>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</si>
  <si>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</si>
  <si>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</si>
  <si>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</si>
  <si>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</si>
  <si>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</si>
  <si>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    入    总    计</t>
  </si>
  <si>
    <t>支    出    总    计</t>
  </si>
  <si>
    <t>单位名称</t>
  </si>
  <si>
    <t>一般公共预算支出</t>
  </si>
  <si>
    <t>政府性基金预算支出</t>
  </si>
  <si>
    <t>国有资本经营预算支出</t>
  </si>
  <si>
    <t>鸭暖镇人民政府</t>
  </si>
  <si>
    <t>科目编码</t>
  </si>
  <si>
    <t>科目名称</t>
  </si>
  <si>
    <t>201</t>
  </si>
  <si>
    <t>20101</t>
  </si>
  <si>
    <t>2010101</t>
  </si>
  <si>
    <t>20103</t>
  </si>
  <si>
    <t>2010301</t>
  </si>
  <si>
    <t xml:space="preserve">         行政运行</t>
  </si>
  <si>
    <t>20106</t>
  </si>
  <si>
    <t>2010601</t>
  </si>
  <si>
    <t>208</t>
  </si>
  <si>
    <t>社会保障和就业支出</t>
  </si>
  <si>
    <t>20805</t>
  </si>
  <si>
    <t xml:space="preserve">    行政事业单位养老支出</t>
  </si>
  <si>
    <t>2080505</t>
  </si>
  <si>
    <t xml:space="preserve">        机关事业单位基本养老保险缴费支出</t>
  </si>
  <si>
    <t>20899</t>
  </si>
  <si>
    <t xml:space="preserve">    其他社会保障和就业支出</t>
  </si>
  <si>
    <t>2089999</t>
  </si>
  <si>
    <r>
      <t xml:space="preserve">       </t>
    </r>
    <r>
      <rPr>
        <sz val="9"/>
        <color indexed="8"/>
        <rFont val="宋体"/>
        <family val="0"/>
      </rPr>
      <t>其他社会保障和就业支出</t>
    </r>
  </si>
  <si>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</si>
  <si>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</si>
  <si>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</si>
  <si>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</si>
  <si>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</si>
  <si>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</si>
  <si>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</si>
  <si>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</si>
  <si>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</si>
  <si>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</si>
  <si>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</si>
  <si>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</si>
  <si>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</si>
  <si>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</si>
  <si>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</si>
  <si>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</si>
  <si>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经济分类科目</t>
  </si>
  <si>
    <t>一般公共预算基本支出</t>
  </si>
  <si>
    <t>人员经费</t>
  </si>
  <si>
    <t>公用经费</t>
  </si>
  <si>
    <t>301</t>
  </si>
  <si>
    <t>工资福利支出</t>
  </si>
  <si>
    <t xml:space="preserve">  30101</t>
  </si>
  <si>
    <t>基本工资（在职行政）</t>
  </si>
  <si>
    <t>基本工资（在职事业）</t>
  </si>
  <si>
    <t xml:space="preserve">  30102</t>
  </si>
  <si>
    <t>津贴补贴（在职行政）</t>
  </si>
  <si>
    <t>津贴补贴（在职事业）</t>
  </si>
  <si>
    <t xml:space="preserve">  30103</t>
  </si>
  <si>
    <t>基础绩效奖（在职行政统发）</t>
  </si>
  <si>
    <t>基础绩效奖（在职事业统发）</t>
  </si>
  <si>
    <t>年度考核奖（行政）</t>
  </si>
  <si>
    <t>年度考核奖（事业）</t>
  </si>
  <si>
    <t>年终一次性奖金（行政）</t>
  </si>
  <si>
    <t xml:space="preserve">  30107</t>
  </si>
  <si>
    <t xml:space="preserve">  绩效工资（非统发）</t>
  </si>
  <si>
    <t xml:space="preserve">  绩效工资（统发）</t>
  </si>
  <si>
    <t>个人采暖补贴（行政在职、参公在职）</t>
  </si>
  <si>
    <t>个人采暖补贴（事业在职）</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</si>
  <si>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</si>
  <si>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</si>
  <si>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</si>
  <si>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</si>
  <si>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</si>
  <si>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</si>
  <si>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</si>
  <si>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</si>
  <si>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</si>
  <si>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</si>
  <si>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</si>
  <si>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办公费</t>
  </si>
  <si>
    <t xml:space="preserve">  印刷费</t>
  </si>
  <si>
    <t xml:space="preserve">  30203</t>
  </si>
  <si>
    <t>咨询费</t>
  </si>
  <si>
    <t>电费</t>
  </si>
  <si>
    <t>邮电费</t>
  </si>
  <si>
    <t xml:space="preserve">  30208</t>
  </si>
  <si>
    <t>取暖费</t>
  </si>
  <si>
    <t>差旅费</t>
  </si>
  <si>
    <t>维修（护）费</t>
  </si>
  <si>
    <t>租赁费</t>
  </si>
  <si>
    <t>公务接待费</t>
  </si>
  <si>
    <t>工会经费</t>
  </si>
  <si>
    <t>福利费</t>
  </si>
  <si>
    <t>其他交通费用</t>
  </si>
  <si>
    <t>会议费</t>
  </si>
  <si>
    <t>劳务费</t>
  </si>
  <si>
    <t>培训费</t>
  </si>
  <si>
    <t>水费</t>
  </si>
  <si>
    <t>专用燃料费</t>
  </si>
  <si>
    <t>公务用车运行维护费</t>
  </si>
  <si>
    <t>303</t>
  </si>
  <si>
    <t>对个人和家庭的补助</t>
  </si>
  <si>
    <t xml:space="preserve">  30305</t>
  </si>
  <si>
    <t xml:space="preserve">  生活补助</t>
  </si>
  <si>
    <t xml:space="preserve">  30307</t>
  </si>
  <si>
    <t xml:space="preserve">  医疗费补助</t>
  </si>
  <si>
    <t xml:space="preserve">  30309</t>
  </si>
  <si>
    <t xml:space="preserve">  奖励金</t>
  </si>
  <si>
    <t>遗属生活补助</t>
  </si>
  <si>
    <t>退休活动经费</t>
  </si>
  <si>
    <t>长期聘用人员工资福利支出</t>
  </si>
  <si>
    <t>“三公”经费</t>
  </si>
  <si>
    <t>因公出国（境）费用</t>
  </si>
  <si>
    <t>公务用车购置和运行费</t>
  </si>
  <si>
    <t>公务用车购置费</t>
  </si>
  <si>
    <t>公务用车运行费</t>
  </si>
  <si>
    <t>序号</t>
  </si>
  <si>
    <t>2024年临泽县政府采购预算表</t>
  </si>
  <si>
    <t>编报单位(公章):   鸭暖镇人民政府</t>
  </si>
  <si>
    <t>单位：元</t>
  </si>
  <si>
    <t>支出项目</t>
  </si>
  <si>
    <t xml:space="preserve"> 采购项目</t>
  </si>
  <si>
    <t>规格要求</t>
  </si>
  <si>
    <t>参考单价</t>
  </si>
  <si>
    <t xml:space="preserve">数量 </t>
  </si>
  <si>
    <t>计量单位</t>
  </si>
  <si>
    <t>资     金     来     源</t>
  </si>
  <si>
    <t>品目编码</t>
  </si>
  <si>
    <t>项目名称</t>
  </si>
  <si>
    <t>总计</t>
  </si>
  <si>
    <t>一般公共预算拨款</t>
  </si>
  <si>
    <t>纳入财政专户管理的政府非税收入</t>
  </si>
  <si>
    <t>事业收入</t>
  </si>
  <si>
    <t>经营收入</t>
  </si>
  <si>
    <t>上级补助收入</t>
  </si>
  <si>
    <t>附属单位上缴收入</t>
  </si>
  <si>
    <t>其他收入</t>
  </si>
  <si>
    <t>财政拨款（补助）</t>
  </si>
  <si>
    <t>纳入预算管理的行政事业性收费</t>
  </si>
  <si>
    <t>纳入预算管理的政府性基金</t>
  </si>
  <si>
    <t>纳入预算管理的其他政府非税收入</t>
  </si>
  <si>
    <t>合  计</t>
  </si>
  <si>
    <t>一、基本支出小计</t>
  </si>
  <si>
    <t>办公经费</t>
  </si>
  <si>
    <t>A02010104</t>
  </si>
  <si>
    <t>服务器</t>
  </si>
  <si>
    <t>台</t>
  </si>
  <si>
    <t>A02010105</t>
  </si>
  <si>
    <t>台式计算机</t>
  </si>
  <si>
    <t>A02010108</t>
  </si>
  <si>
    <t>便携式计算机</t>
  </si>
  <si>
    <t>A020210</t>
  </si>
  <si>
    <t xml:space="preserve">打印机  </t>
  </si>
  <si>
    <t>A020201</t>
  </si>
  <si>
    <t>复印机</t>
  </si>
  <si>
    <t>A0504</t>
  </si>
  <si>
    <t>墨粉硒鼓</t>
  </si>
  <si>
    <t>批</t>
  </si>
  <si>
    <t>A0501</t>
  </si>
  <si>
    <t>家具</t>
  </si>
  <si>
    <t>A090101</t>
  </si>
  <si>
    <t>复印纸</t>
  </si>
  <si>
    <t>箱</t>
  </si>
  <si>
    <t>C23120301</t>
  </si>
  <si>
    <t>车辆维修和保养服务</t>
  </si>
  <si>
    <t>年</t>
  </si>
  <si>
    <t>C23120302</t>
  </si>
  <si>
    <t>车辆加油服务</t>
  </si>
  <si>
    <t>C2201</t>
  </si>
  <si>
    <t>会议服务</t>
  </si>
  <si>
    <t>C230901</t>
  </si>
  <si>
    <t>印刷服务</t>
  </si>
  <si>
    <t>C18040102</t>
  </si>
  <si>
    <t>机动车保险服务</t>
  </si>
  <si>
    <t>分散采购项目名称</t>
  </si>
  <si>
    <t>预算金额（万元）</t>
  </si>
  <si>
    <t>计划的采购时间安排</t>
  </si>
  <si>
    <t>专项经费</t>
  </si>
  <si>
    <t>B</t>
  </si>
  <si>
    <t>维修改造工程</t>
  </si>
  <si>
    <t>2024年财政衔接推进乡村振兴补助资金</t>
  </si>
  <si>
    <t>编报说明： 1.本表一式四份（一级预算单位一式三份），采购单位、采购单位主管部门、县财政局部门预算管理科室、县政府采购办公室各留存一份。</t>
  </si>
  <si>
    <t xml:space="preserve">           2.本表可根据实际情况增减行次、调整行距或另加附页。</t>
  </si>
  <si>
    <t xml:space="preserve">           3.已到位的专项资金项目及计划争取的专项资金项目均填入项目支出中。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</si>
</sst>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0.00;* \-#,##0.00;* &quot;&quot;??;@"/>
    <numFmt numFmtId="178" formatCode="0_ "/>
    <numFmt numFmtId="179" formatCode="0_);[Red]\(0\)"/>
    <numFmt numFmtId="180" formatCode="#,##0.00_);[Red]\(#,##0.00\)"/>
    <numFmt numFmtId="181" formatCode="0.00_ "/>
    <numFmt numFmtId="182" formatCode="#,##0.00_ ;[Red]\-#,##0.00\ "/>
    <numFmt numFmtId="183" formatCode="#0.00"/>
  </numFmts>
  <fonts count="70">
    <font>
      <sz val="11"/>
      <color indexed="8"/>
      <name val="Calibri"/>
      <family val="0"/>
    </font>
    <font>
      <sz val="11"/>
      <name val="宋体"/>
      <family val="0"/>
    </font>
    <font>
      <sz val="9"/>
      <name val="宋体"/>
      <family val="0"/>
    </font>
    <font>
      <b/>
      <sz val="9"/>
      <name val="宋体"/>
      <family val="0"/>
    </font>
    <font>
      <sz val="12"/>
      <name val="宋体"/>
      <family val="0"/>
    </font>
    <font>
      <u val="single"/>
      <sz val="11"/>
      <color indexed="12"/>
      <name val="宋体"/>
      <family val="0"/>
    </font>
    <font>
      <b/>
      <sz val="18"/>
      <name val="宋体"/>
      <family val="0"/>
    </font>
    <font>
      <sz val="10"/>
      <name val="宋体"/>
      <family val="0"/>
    </font>
    <font>
      <b/>
      <sz val="10"/>
      <name val="宋体"/>
      <family val="0"/>
    </font>
    <font>
      <sz val="10"/>
      <name val="Arial"/>
      <family val="2"/>
    </font>
    <font>
      <sz val="12"/>
      <name val="黑体"/>
      <family val="3"/>
    </font>
    <font>
      <sz val="9"/>
      <name val="SimSun"/>
      <family val="0"/>
    </font>
    <font>
      <b/>
      <sz val="19"/>
      <name val="SimSun"/>
      <family val="0"/>
    </font>
    <font>
      <sz val="10"/>
      <name val="SimSun"/>
      <family val="0"/>
    </font>
    <font>
      <b/>
      <sz val="11"/>
      <color indexed="8"/>
      <name val="宋体"/>
      <family val="0"/>
    </font>
    <font>
      <b/>
      <u val="single"/>
      <sz val="11"/>
      <color indexed="12"/>
      <name val="宋体"/>
      <family val="0"/>
    </font>
    <font>
      <b/>
      <sz val="9"/>
      <name val="SimSun"/>
      <family val="0"/>
    </font>
    <font>
      <b/>
      <sz val="10"/>
      <name val="SimSun"/>
      <family val="0"/>
    </font>
    <font>
      <sz val="9"/>
      <color indexed="8"/>
      <name val="宋体"/>
      <family val="0"/>
    </font>
    <font>
      <sz val="19"/>
      <name val="SimSun"/>
      <family val="0"/>
    </font>
    <font>
      <u val="single"/>
      <sz val="11"/>
      <color indexed="20"/>
      <name val="宋体"/>
      <family val="0"/>
    </font>
    <font>
      <b/>
      <sz val="9"/>
      <color indexed="8"/>
      <name val="宋体"/>
      <family val="0"/>
    </font>
    <font>
      <sz val="10"/>
      <name val="Hiragino Sans GB"/>
      <family val="2"/>
    </font>
    <font>
      <b/>
      <sz val="10"/>
      <name val="Hiragino Sans GB"/>
      <family val="2"/>
    </font>
    <font>
      <b/>
      <sz val="11"/>
      <name val="SimSun"/>
      <family val="0"/>
    </font>
    <font>
      <sz val="14"/>
      <name val="SimSun"/>
      <family val="0"/>
    </font>
    <font>
      <b/>
      <sz val="22"/>
      <name val="宋体"/>
      <family val="0"/>
    </font>
    <font>
      <sz val="14"/>
      <name val="宋体"/>
      <family val="0"/>
    </font>
    <font>
      <sz val="14"/>
      <color indexed="8"/>
      <name val="宋体"/>
      <family val="0"/>
    </font>
    <font>
      <sz val="20"/>
      <color indexed="8"/>
      <name val="方正小标宋简体"/>
      <family val="4"/>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color indexed="8"/>
      <name val="Calibri"/>
      <family val="0"/>
    </font>
    <font>
      <b/>
      <u val="single"/>
      <sz val="11"/>
      <color rgb="FF0000FF"/>
      <name val="Calibri"/>
      <family val="0"/>
    </font>
    <font>
      <sz val="9"/>
      <color indexed="8"/>
      <name val="Calibri"/>
      <family val="0"/>
    </font>
    <font>
      <b/>
      <sz val="9"/>
      <color rgb="FF000000"/>
      <name val="宋体"/>
      <family val="0"/>
    </font>
    <font>
      <sz val="14"/>
      <color indexed="8"/>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bottom style="thin"/>
    </border>
    <border>
      <left>
        <color indexed="63"/>
      </left>
      <right>
        <color indexed="63"/>
      </right>
      <top/>
      <bottom style="thin"/>
    </border>
    <border>
      <left style="thin"/>
      <right style="thin"/>
      <top/>
      <bottom style="thin"/>
    </border>
    <border>
      <left style="thin"/>
      <right>
        <color indexed="63"/>
      </right>
      <top>
        <color indexed="63"/>
      </top>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style="thin"/>
      <top style="thin"/>
      <bottom style="thin"/>
    </border>
    <border>
      <left/>
      <right style="thin">
        <color indexed="8"/>
      </right>
      <top style="thin">
        <color indexed="8"/>
      </top>
      <bottom style="thin">
        <color indexed="8"/>
      </bottom>
    </border>
    <border>
      <left/>
      <right style="thin">
        <color rgb="FF000000"/>
      </right>
      <top style="thin">
        <color rgb="FF000000"/>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2"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3" borderId="4" applyNumberFormat="0" applyAlignment="0" applyProtection="0"/>
    <xf numFmtId="0" fontId="55" fillId="4" borderId="5" applyNumberFormat="0" applyAlignment="0" applyProtection="0"/>
    <xf numFmtId="0" fontId="56" fillId="4" borderId="4" applyNumberFormat="0" applyAlignment="0" applyProtection="0"/>
    <xf numFmtId="0" fontId="57" fillId="5" borderId="6"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32" borderId="0" applyNumberFormat="0" applyBorder="0" applyAlignment="0" applyProtection="0"/>
    <xf numFmtId="0" fontId="2" fillId="0" borderId="0">
      <alignment/>
      <protection/>
    </xf>
  </cellStyleXfs>
  <cellXfs count="226">
    <xf numFmtId="0" fontId="0" fillId="0" borderId="0" xfId="0" applyFont="1" applyAlignment="1">
      <alignment vertical="center"/>
    </xf>
    <xf numFmtId="0" fontId="2" fillId="0" borderId="0" xfId="63">
      <alignment/>
      <protection/>
    </xf>
    <xf numFmtId="0" fontId="2" fillId="0" borderId="0" xfId="63" applyAlignment="1">
      <alignment/>
      <protection/>
    </xf>
    <xf numFmtId="0" fontId="3" fillId="0" borderId="0" xfId="63" applyFont="1">
      <alignment/>
      <protection/>
    </xf>
    <xf numFmtId="0" fontId="4" fillId="0" borderId="0" xfId="0" applyFont="1" applyFill="1" applyBorder="1" applyAlignment="1">
      <alignment/>
    </xf>
    <xf numFmtId="0" fontId="4" fillId="0" borderId="0" xfId="0" applyFont="1" applyFill="1" applyBorder="1" applyAlignment="1">
      <alignment/>
    </xf>
    <xf numFmtId="0" fontId="46" fillId="0" borderId="0" xfId="20" applyAlignment="1">
      <alignment vertical="center"/>
    </xf>
    <xf numFmtId="0" fontId="6" fillId="0" borderId="0" xfId="63" applyNumberFormat="1" applyFont="1" applyFill="1" applyAlignment="1" applyProtection="1">
      <alignment horizontal="center" vertical="center"/>
      <protection/>
    </xf>
    <xf numFmtId="0" fontId="6" fillId="0" borderId="0" xfId="63" applyNumberFormat="1" applyFont="1" applyFill="1" applyAlignment="1" applyProtection="1">
      <alignment horizontal="left" vertical="center"/>
      <protection/>
    </xf>
    <xf numFmtId="0" fontId="7" fillId="0" borderId="0" xfId="63" applyNumberFormat="1" applyFont="1" applyFill="1" applyAlignment="1" applyProtection="1">
      <alignment/>
      <protection/>
    </xf>
    <xf numFmtId="0" fontId="7" fillId="0" borderId="0" xfId="63" applyNumberFormat="1" applyFont="1" applyFill="1" applyAlignment="1" applyProtection="1">
      <alignment horizontal="left"/>
      <protection/>
    </xf>
    <xf numFmtId="0" fontId="7" fillId="0" borderId="0" xfId="63" applyNumberFormat="1" applyFont="1" applyFill="1" applyAlignment="1" applyProtection="1">
      <alignment/>
      <protection/>
    </xf>
    <xf numFmtId="0" fontId="8" fillId="0" borderId="9" xfId="63" applyFont="1" applyBorder="1" applyAlignment="1" applyProtection="1">
      <alignment horizontal="center" vertical="center"/>
      <protection/>
    </xf>
    <xf numFmtId="0" fontId="8" fillId="0" borderId="10" xfId="63" applyNumberFormat="1" applyFont="1" applyFill="1" applyBorder="1" applyAlignment="1" applyProtection="1">
      <alignment horizontal="left" vertical="center"/>
      <protection/>
    </xf>
    <xf numFmtId="0" fontId="8" fillId="0" borderId="10" xfId="63" applyNumberFormat="1" applyFont="1" applyFill="1" applyBorder="1" applyAlignment="1" applyProtection="1">
      <alignment horizontal="centerContinuous" vertical="center"/>
      <protection/>
    </xf>
    <xf numFmtId="0" fontId="8" fillId="0" borderId="10" xfId="63" applyNumberFormat="1" applyFont="1" applyFill="1" applyBorder="1" applyAlignment="1" applyProtection="1">
      <alignment horizontal="center" vertical="center"/>
      <protection/>
    </xf>
    <xf numFmtId="0" fontId="8" fillId="0" borderId="9" xfId="63" applyNumberFormat="1" applyFont="1" applyFill="1" applyBorder="1" applyAlignment="1" applyProtection="1">
      <alignment horizontal="center" vertical="center"/>
      <protection/>
    </xf>
    <xf numFmtId="176" fontId="8" fillId="0" borderId="10" xfId="63" applyNumberFormat="1" applyFont="1" applyFill="1" applyBorder="1" applyAlignment="1" applyProtection="1">
      <alignment horizontal="center" vertical="center"/>
      <protection/>
    </xf>
    <xf numFmtId="0" fontId="8" fillId="0" borderId="11" xfId="63" applyNumberFormat="1" applyFont="1" applyFill="1" applyBorder="1" applyAlignment="1" applyProtection="1">
      <alignment horizontal="center" vertical="center"/>
      <protection/>
    </xf>
    <xf numFmtId="0" fontId="8" fillId="0" borderId="12" xfId="63" applyFont="1" applyBorder="1" applyAlignment="1" applyProtection="1">
      <alignment horizontal="center" vertical="center"/>
      <protection/>
    </xf>
    <xf numFmtId="0" fontId="8" fillId="0" borderId="12" xfId="63" applyNumberFormat="1" applyFont="1" applyFill="1" applyBorder="1" applyAlignment="1" applyProtection="1">
      <alignment horizontal="center" vertical="center"/>
      <protection/>
    </xf>
    <xf numFmtId="0" fontId="8" fillId="0" borderId="13" xfId="63" applyFont="1" applyBorder="1" applyAlignment="1" applyProtection="1">
      <alignment horizontal="center" vertical="center"/>
      <protection/>
    </xf>
    <xf numFmtId="0" fontId="8" fillId="0" borderId="13" xfId="63" applyNumberFormat="1" applyFont="1" applyFill="1" applyBorder="1" applyAlignment="1" applyProtection="1">
      <alignment horizontal="center" vertical="center"/>
      <protection/>
    </xf>
    <xf numFmtId="49" fontId="8" fillId="0" borderId="14" xfId="63" applyNumberFormat="1" applyFont="1" applyFill="1" applyBorder="1" applyAlignment="1">
      <alignment horizontal="center" vertical="center"/>
      <protection/>
    </xf>
    <xf numFmtId="49" fontId="8" fillId="0" borderId="15" xfId="63" applyNumberFormat="1" applyFont="1" applyFill="1" applyBorder="1" applyAlignment="1">
      <alignment horizontal="left" vertical="center"/>
      <protection/>
    </xf>
    <xf numFmtId="49" fontId="8" fillId="0" borderId="10" xfId="63" applyNumberFormat="1" applyFont="1" applyFill="1" applyBorder="1" applyAlignment="1">
      <alignment vertical="center"/>
      <protection/>
    </xf>
    <xf numFmtId="0" fontId="8" fillId="0" borderId="10" xfId="63" applyFont="1" applyFill="1" applyBorder="1" applyAlignment="1">
      <alignment vertical="center"/>
      <protection/>
    </xf>
    <xf numFmtId="0" fontId="8" fillId="0" borderId="10" xfId="63" applyNumberFormat="1" applyFont="1" applyFill="1" applyBorder="1" applyAlignment="1">
      <alignment vertical="center"/>
      <protection/>
    </xf>
    <xf numFmtId="176" fontId="8" fillId="0" borderId="10" xfId="63" applyNumberFormat="1" applyFont="1" applyFill="1" applyBorder="1" applyAlignment="1">
      <alignment vertical="center"/>
      <protection/>
    </xf>
    <xf numFmtId="177" fontId="8" fillId="0" borderId="10" xfId="63" applyNumberFormat="1" applyFont="1" applyFill="1" applyBorder="1" applyAlignment="1">
      <alignment vertical="center"/>
      <protection/>
    </xf>
    <xf numFmtId="0" fontId="8" fillId="0" borderId="14" xfId="63" applyFont="1" applyFill="1" applyBorder="1" applyAlignment="1">
      <alignment vertical="center"/>
      <protection/>
    </xf>
    <xf numFmtId="0" fontId="8" fillId="0" borderId="10" xfId="63" applyFont="1" applyBorder="1" applyAlignment="1">
      <alignment/>
      <protection/>
    </xf>
    <xf numFmtId="0" fontId="7" fillId="0" borderId="10" xfId="63" applyFont="1" applyBorder="1" applyAlignment="1">
      <alignment horizontal="center" vertical="center"/>
      <protection/>
    </xf>
    <xf numFmtId="49" fontId="7" fillId="0" borderId="10" xfId="63" applyNumberFormat="1" applyFont="1" applyFill="1" applyBorder="1" applyAlignment="1">
      <alignment horizontal="center" vertical="center" wrapText="1"/>
      <protection/>
    </xf>
    <xf numFmtId="0" fontId="9" fillId="0" borderId="1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0" xfId="63" applyFont="1" applyFill="1" applyBorder="1" applyAlignment="1">
      <alignment horizontal="center" vertical="center"/>
      <protection/>
    </xf>
    <xf numFmtId="178" fontId="7" fillId="0" borderId="10" xfId="63" applyNumberFormat="1" applyFont="1" applyFill="1" applyBorder="1" applyAlignment="1">
      <alignment horizontal="center" vertical="center"/>
      <protection/>
    </xf>
    <xf numFmtId="177" fontId="7" fillId="0" borderId="10" xfId="63" applyNumberFormat="1" applyFont="1" applyFill="1" applyBorder="1" applyAlignment="1">
      <alignment horizontal="center" vertical="center"/>
      <protection/>
    </xf>
    <xf numFmtId="0" fontId="4" fillId="0" borderId="10" xfId="0" applyFont="1" applyFill="1" applyBorder="1" applyAlignment="1">
      <alignment horizontal="left" vertical="center"/>
    </xf>
    <xf numFmtId="0" fontId="7" fillId="0" borderId="10" xfId="63" applyFont="1" applyBorder="1" applyAlignment="1">
      <alignment horizontal="center" vertical="center"/>
      <protection/>
    </xf>
    <xf numFmtId="179" fontId="7" fillId="0" borderId="10" xfId="63" applyNumberFormat="1" applyFont="1" applyFill="1" applyBorder="1" applyAlignment="1">
      <alignment horizontal="center" vertical="center"/>
      <protection/>
    </xf>
    <xf numFmtId="0" fontId="7" fillId="0" borderId="10" xfId="63" applyFont="1" applyBorder="1" applyAlignment="1">
      <alignment horizontal="center" vertical="center"/>
      <protection/>
    </xf>
    <xf numFmtId="178" fontId="7" fillId="0" borderId="10" xfId="63" applyNumberFormat="1"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179" fontId="7" fillId="0" borderId="10" xfId="63" applyNumberFormat="1" applyFont="1" applyFill="1" applyBorder="1" applyAlignment="1">
      <alignment horizontal="center" vertical="center" wrapText="1"/>
      <protection/>
    </xf>
    <xf numFmtId="0" fontId="7" fillId="0" borderId="10" xfId="63" applyFont="1" applyBorder="1" applyAlignment="1">
      <alignment horizontal="center" vertical="center"/>
      <protection/>
    </xf>
    <xf numFmtId="0" fontId="7" fillId="0" borderId="10" xfId="63" applyFont="1" applyBorder="1" applyAlignment="1">
      <alignment horizontal="center" vertical="center"/>
      <protection/>
    </xf>
    <xf numFmtId="177" fontId="7" fillId="0" borderId="10" xfId="63" applyNumberFormat="1" applyFont="1" applyFill="1" applyBorder="1" applyAlignment="1">
      <alignment horizontal="center" vertical="center" wrapText="1"/>
      <protection/>
    </xf>
    <xf numFmtId="0" fontId="7" fillId="0" borderId="10" xfId="63" applyFont="1" applyBorder="1" applyAlignment="1">
      <alignment horizontal="center" vertical="center" wrapText="1"/>
      <protection/>
    </xf>
    <xf numFmtId="0" fontId="10" fillId="0" borderId="10" xfId="0" applyFont="1" applyFill="1" applyBorder="1" applyAlignment="1">
      <alignment horizontal="left" vertical="center"/>
    </xf>
    <xf numFmtId="0" fontId="10" fillId="0" borderId="10" xfId="0" applyFont="1" applyFill="1" applyBorder="1" applyAlignment="1">
      <alignment horizontal="center" vertical="center"/>
    </xf>
    <xf numFmtId="0" fontId="8" fillId="0" borderId="10" xfId="63" applyFont="1" applyBorder="1">
      <alignment/>
      <protection/>
    </xf>
    <xf numFmtId="176" fontId="8" fillId="0" borderId="10" xfId="63" applyNumberFormat="1" applyFont="1" applyFill="1" applyBorder="1" applyAlignment="1">
      <alignment vertical="center" wrapText="1"/>
      <protection/>
    </xf>
    <xf numFmtId="177" fontId="8" fillId="0" borderId="10" xfId="63" applyNumberFormat="1" applyFont="1" applyFill="1" applyBorder="1" applyAlignment="1">
      <alignment vertical="center" wrapText="1"/>
      <protection/>
    </xf>
    <xf numFmtId="0" fontId="7" fillId="0" borderId="10" xfId="0" applyFont="1" applyFill="1" applyBorder="1" applyAlignment="1">
      <alignment horizontal="center" vertical="center"/>
    </xf>
    <xf numFmtId="0" fontId="7" fillId="0" borderId="10" xfId="63" applyNumberFormat="1" applyFont="1" applyFill="1" applyBorder="1" applyAlignment="1">
      <alignment horizontal="center" vertical="center" wrapText="1"/>
      <protection/>
    </xf>
    <xf numFmtId="0" fontId="7" fillId="0" borderId="10" xfId="63" applyFont="1" applyBorder="1">
      <alignment/>
      <protection/>
    </xf>
    <xf numFmtId="0" fontId="7" fillId="0" borderId="10" xfId="63" applyFont="1" applyBorder="1" applyAlignment="1">
      <alignment horizontal="center"/>
      <protection/>
    </xf>
    <xf numFmtId="176" fontId="7" fillId="0" borderId="10" xfId="63" applyNumberFormat="1" applyFont="1" applyFill="1" applyBorder="1" applyAlignment="1">
      <alignment vertical="center" wrapText="1"/>
      <protection/>
    </xf>
    <xf numFmtId="177" fontId="7" fillId="0" borderId="10" xfId="63" applyNumberFormat="1"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4" fillId="0" borderId="0" xfId="0" applyFont="1" applyFill="1" applyBorder="1" applyAlignment="1">
      <alignment horizontal="left"/>
    </xf>
    <xf numFmtId="0" fontId="6" fillId="33" borderId="0" xfId="63" applyNumberFormat="1" applyFont="1" applyFill="1" applyAlignment="1" applyProtection="1">
      <alignment horizontal="center" vertical="center"/>
      <protection/>
    </xf>
    <xf numFmtId="0" fontId="7" fillId="33" borderId="0" xfId="63" applyNumberFormat="1" applyFont="1" applyFill="1" applyAlignment="1" applyProtection="1">
      <alignment/>
      <protection/>
    </xf>
    <xf numFmtId="180" fontId="7" fillId="33" borderId="0" xfId="63" applyNumberFormat="1" applyFont="1" applyFill="1" applyAlignment="1" applyProtection="1">
      <alignment horizontal="center"/>
      <protection/>
    </xf>
    <xf numFmtId="0" fontId="2" fillId="33" borderId="0" xfId="63" applyFill="1" applyAlignment="1" applyProtection="1">
      <alignment/>
      <protection/>
    </xf>
    <xf numFmtId="180" fontId="8" fillId="33" borderId="14" xfId="63" applyNumberFormat="1" applyFont="1" applyFill="1" applyBorder="1" applyAlignment="1" applyProtection="1">
      <alignment horizontal="center" vertical="center"/>
      <protection/>
    </xf>
    <xf numFmtId="180" fontId="8" fillId="33" borderId="16" xfId="63" applyNumberFormat="1" applyFont="1" applyFill="1" applyBorder="1" applyAlignment="1" applyProtection="1">
      <alignment horizontal="center" vertical="center"/>
      <protection/>
    </xf>
    <xf numFmtId="180" fontId="8" fillId="33" borderId="17" xfId="63" applyNumberFormat="1" applyFont="1" applyFill="1" applyBorder="1" applyAlignment="1" applyProtection="1">
      <alignment horizontal="center" vertical="center"/>
      <protection/>
    </xf>
    <xf numFmtId="180" fontId="8" fillId="33" borderId="17" xfId="63" applyNumberFormat="1" applyFont="1" applyFill="1" applyBorder="1" applyAlignment="1" applyProtection="1">
      <alignment horizontal="centerContinuous" vertical="center"/>
      <protection/>
    </xf>
    <xf numFmtId="180" fontId="8" fillId="33" borderId="18" xfId="63" applyNumberFormat="1" applyFont="1" applyFill="1" applyBorder="1" applyAlignment="1" applyProtection="1">
      <alignment horizontal="centerContinuous" vertical="center"/>
      <protection/>
    </xf>
    <xf numFmtId="0" fontId="8" fillId="33" borderId="17" xfId="63" applyNumberFormat="1" applyFont="1" applyFill="1" applyBorder="1" applyAlignment="1" applyProtection="1">
      <alignment horizontal="center" vertical="center"/>
      <protection/>
    </xf>
    <xf numFmtId="180" fontId="8" fillId="33" borderId="19" xfId="63" applyNumberFormat="1" applyFont="1" applyFill="1" applyBorder="1" applyAlignment="1" applyProtection="1">
      <alignment horizontal="center" vertical="center"/>
      <protection/>
    </xf>
    <xf numFmtId="180" fontId="8" fillId="33" borderId="10" xfId="63" applyNumberFormat="1" applyFont="1" applyFill="1" applyBorder="1" applyAlignment="1" applyProtection="1">
      <alignment horizontal="center" vertical="center"/>
      <protection/>
    </xf>
    <xf numFmtId="180" fontId="8" fillId="33" borderId="13" xfId="63" applyNumberFormat="1" applyFont="1" applyFill="1" applyBorder="1" applyAlignment="1" applyProtection="1">
      <alignment horizontal="center" vertical="center"/>
      <protection/>
    </xf>
    <xf numFmtId="180" fontId="8" fillId="33" borderId="20" xfId="63" applyNumberFormat="1" applyFont="1" applyFill="1" applyBorder="1" applyAlignment="1" applyProtection="1">
      <alignment horizontal="center" vertical="center"/>
      <protection/>
    </xf>
    <xf numFmtId="0" fontId="8" fillId="33" borderId="14" xfId="63" applyNumberFormat="1" applyFont="1" applyFill="1" applyBorder="1" applyAlignment="1" applyProtection="1">
      <alignment horizontal="center" vertical="center"/>
      <protection/>
    </xf>
    <xf numFmtId="179" fontId="8" fillId="33" borderId="10" xfId="63" applyNumberFormat="1" applyFont="1" applyFill="1" applyBorder="1" applyAlignment="1">
      <alignment horizontal="center" vertical="center"/>
      <protection/>
    </xf>
    <xf numFmtId="178" fontId="7" fillId="33" borderId="10" xfId="63" applyNumberFormat="1" applyFont="1" applyFill="1" applyBorder="1" applyAlignment="1">
      <alignment horizontal="center" vertical="center"/>
      <protection/>
    </xf>
    <xf numFmtId="180" fontId="7" fillId="33" borderId="10" xfId="63" applyNumberFormat="1" applyFont="1" applyFill="1" applyBorder="1" applyAlignment="1">
      <alignment vertical="center"/>
      <protection/>
    </xf>
    <xf numFmtId="0" fontId="7" fillId="33" borderId="10" xfId="63" applyFont="1" applyFill="1" applyBorder="1" applyAlignment="1">
      <alignment/>
      <protection/>
    </xf>
    <xf numFmtId="178" fontId="8" fillId="33" borderId="10" xfId="63" applyNumberFormat="1" applyFont="1" applyFill="1" applyBorder="1" applyAlignment="1">
      <alignment horizontal="center" vertical="center" wrapText="1"/>
      <protection/>
    </xf>
    <xf numFmtId="178" fontId="7" fillId="33" borderId="10" xfId="63" applyNumberFormat="1" applyFont="1" applyFill="1" applyBorder="1" applyAlignment="1">
      <alignment horizontal="center" vertical="center" wrapText="1"/>
      <protection/>
    </xf>
    <xf numFmtId="178" fontId="7" fillId="33" borderId="10" xfId="63" applyNumberFormat="1" applyFont="1" applyFill="1" applyBorder="1" applyAlignment="1">
      <alignment horizontal="center"/>
      <protection/>
    </xf>
    <xf numFmtId="0" fontId="7" fillId="33" borderId="0" xfId="0" applyFont="1" applyFill="1" applyBorder="1" applyAlignment="1">
      <alignment vertical="center"/>
    </xf>
    <xf numFmtId="0" fontId="4" fillId="33" borderId="0" xfId="0" applyFont="1" applyFill="1" applyBorder="1" applyAlignment="1">
      <alignment/>
    </xf>
    <xf numFmtId="0" fontId="2" fillId="0" borderId="0" xfId="63" applyFill="1">
      <alignment/>
      <protection/>
    </xf>
    <xf numFmtId="180" fontId="7" fillId="33" borderId="0" xfId="63" applyNumberFormat="1" applyFont="1" applyFill="1" applyAlignment="1" applyProtection="1">
      <alignment horizontal="centerContinuous"/>
      <protection/>
    </xf>
    <xf numFmtId="0" fontId="2" fillId="0" borderId="0" xfId="63" applyFill="1" applyAlignment="1">
      <alignment/>
      <protection/>
    </xf>
    <xf numFmtId="180" fontId="8" fillId="33" borderId="15" xfId="63" applyNumberFormat="1" applyFont="1" applyFill="1" applyBorder="1" applyAlignment="1" applyProtection="1">
      <alignment horizontal="center" vertical="center"/>
      <protection/>
    </xf>
    <xf numFmtId="0" fontId="3" fillId="0" borderId="0" xfId="63" applyFont="1" applyFill="1">
      <alignment/>
      <protection/>
    </xf>
    <xf numFmtId="0" fontId="3" fillId="0" borderId="21" xfId="63" applyFont="1" applyFill="1" applyBorder="1" applyAlignment="1">
      <alignment/>
      <protection/>
    </xf>
    <xf numFmtId="0" fontId="3" fillId="0" borderId="0" xfId="63" applyFont="1" applyFill="1" applyAlignment="1">
      <alignment/>
      <protection/>
    </xf>
    <xf numFmtId="0" fontId="11" fillId="0" borderId="0" xfId="0" applyFont="1" applyBorder="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horizontal="right" vertical="center" wrapText="1"/>
    </xf>
    <xf numFmtId="0" fontId="13" fillId="0" borderId="22" xfId="0" applyFont="1" applyBorder="1" applyAlignment="1">
      <alignment horizontal="center" vertical="center" wrapText="1"/>
    </xf>
    <xf numFmtId="0" fontId="11" fillId="0" borderId="22" xfId="0" applyFont="1" applyBorder="1" applyAlignment="1">
      <alignment vertical="center" wrapText="1"/>
    </xf>
    <xf numFmtId="0" fontId="11" fillId="0" borderId="22" xfId="0" applyFont="1" applyBorder="1" applyAlignment="1">
      <alignment horizontal="right" vertical="center" wrapText="1"/>
    </xf>
    <xf numFmtId="0" fontId="65" fillId="0" borderId="0" xfId="0" applyFont="1" applyAlignment="1">
      <alignment vertical="center"/>
    </xf>
    <xf numFmtId="0" fontId="0" fillId="0" borderId="0" xfId="0" applyFont="1" applyBorder="1" applyAlignment="1">
      <alignment vertical="center"/>
    </xf>
    <xf numFmtId="0" fontId="66" fillId="0" borderId="0" xfId="20" applyFont="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wrapText="1"/>
    </xf>
    <xf numFmtId="0" fontId="13" fillId="0" borderId="0" xfId="0" applyFont="1" applyBorder="1" applyAlignment="1">
      <alignment vertical="center" wrapText="1"/>
    </xf>
    <xf numFmtId="0" fontId="17" fillId="0" borderId="2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0" xfId="0" applyFont="1" applyBorder="1" applyAlignment="1">
      <alignment horizontal="center" vertical="center" wrapText="1"/>
    </xf>
    <xf numFmtId="0" fontId="17" fillId="0" borderId="10" xfId="0" applyFont="1" applyBorder="1" applyAlignment="1">
      <alignment horizontal="center" vertical="center" wrapText="1"/>
    </xf>
    <xf numFmtId="181" fontId="65" fillId="0" borderId="10" xfId="0" applyNumberFormat="1" applyFont="1" applyFill="1" applyBorder="1" applyAlignment="1">
      <alignment vertical="center"/>
    </xf>
    <xf numFmtId="181" fontId="65" fillId="0" borderId="11" xfId="0" applyNumberFormat="1" applyFont="1" applyFill="1" applyBorder="1" applyAlignment="1">
      <alignment vertical="center"/>
    </xf>
    <xf numFmtId="0" fontId="13" fillId="34" borderId="10" xfId="0" applyFont="1" applyFill="1" applyBorder="1" applyAlignment="1">
      <alignment horizontal="left" vertical="center" wrapText="1"/>
    </xf>
    <xf numFmtId="181" fontId="65" fillId="0" borderId="10" xfId="0" applyNumberFormat="1" applyFont="1" applyBorder="1" applyAlignment="1">
      <alignment vertical="center"/>
    </xf>
    <xf numFmtId="181" fontId="67" fillId="0" borderId="11" xfId="0" applyNumberFormat="1" applyFont="1" applyBorder="1" applyAlignment="1">
      <alignment vertical="center"/>
    </xf>
    <xf numFmtId="181" fontId="0" fillId="0" borderId="10" xfId="0" applyNumberFormat="1" applyFont="1" applyFill="1" applyBorder="1" applyAlignment="1">
      <alignment vertical="center"/>
    </xf>
    <xf numFmtId="0" fontId="13" fillId="0" borderId="0" xfId="0" applyFont="1" applyBorder="1" applyAlignment="1">
      <alignment horizontal="center" vertical="center" wrapText="1"/>
    </xf>
    <xf numFmtId="0" fontId="0" fillId="0" borderId="0" xfId="0" applyFont="1" applyFill="1" applyAlignment="1">
      <alignment vertical="center"/>
    </xf>
    <xf numFmtId="0" fontId="0" fillId="0" borderId="10" xfId="0" applyFont="1" applyBorder="1" applyAlignment="1">
      <alignment vertical="center"/>
    </xf>
    <xf numFmtId="0" fontId="19" fillId="0" borderId="0" xfId="0" applyFont="1" applyBorder="1" applyAlignment="1">
      <alignment horizontal="center" vertical="center" wrapText="1"/>
    </xf>
    <xf numFmtId="0" fontId="17" fillId="0" borderId="25" xfId="0" applyFont="1" applyBorder="1" applyAlignment="1">
      <alignment vertical="center" wrapText="1"/>
    </xf>
    <xf numFmtId="0" fontId="17" fillId="0" borderId="26" xfId="0" applyFont="1" applyBorder="1" applyAlignment="1">
      <alignment horizontal="right" vertical="center" wrapText="1"/>
    </xf>
    <xf numFmtId="0" fontId="17" fillId="0" borderId="22" xfId="0" applyFont="1" applyBorder="1" applyAlignment="1">
      <alignment horizontal="right" vertical="center" wrapTex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right" vertical="center"/>
    </xf>
    <xf numFmtId="0" fontId="47" fillId="0" borderId="0" xfId="20" applyFont="1" applyAlignment="1">
      <alignment horizontal="left" vertical="center"/>
    </xf>
    <xf numFmtId="0" fontId="11" fillId="0" borderId="0"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right" vertical="center" wrapText="1"/>
    </xf>
    <xf numFmtId="0" fontId="17" fillId="0" borderId="0" xfId="0" applyFont="1" applyBorder="1" applyAlignment="1">
      <alignment horizontal="left" vertical="center" wrapText="1"/>
    </xf>
    <xf numFmtId="0" fontId="13" fillId="0" borderId="0" xfId="0" applyFont="1" applyBorder="1" applyAlignment="1">
      <alignment horizontal="right" vertical="center" wrapText="1"/>
    </xf>
    <xf numFmtId="0" fontId="17" fillId="0" borderId="0" xfId="0" applyFont="1" applyBorder="1" applyAlignment="1">
      <alignment horizontal="right" vertical="center" wrapText="1"/>
    </xf>
    <xf numFmtId="0" fontId="17" fillId="0" borderId="22" xfId="0" applyFont="1" applyBorder="1" applyAlignment="1">
      <alignment horizontal="left" vertical="center" wrapText="1"/>
    </xf>
    <xf numFmtId="0" fontId="17" fillId="0" borderId="22" xfId="0" applyFont="1" applyBorder="1" applyAlignment="1">
      <alignment horizontal="center" vertical="center" wrapText="1"/>
    </xf>
    <xf numFmtId="0" fontId="17" fillId="0" borderId="23" xfId="0" applyFont="1" applyBorder="1" applyAlignment="1">
      <alignment horizontal="right" vertical="center" wrapText="1"/>
    </xf>
    <xf numFmtId="0" fontId="17" fillId="0" borderId="25" xfId="0" applyFont="1" applyBorder="1" applyAlignment="1">
      <alignment horizontal="left" vertical="center" wrapText="1"/>
    </xf>
    <xf numFmtId="181" fontId="65" fillId="0" borderId="10" xfId="0" applyNumberFormat="1" applyFont="1" applyBorder="1" applyAlignment="1">
      <alignment horizontal="right" vertical="center"/>
    </xf>
    <xf numFmtId="0" fontId="17" fillId="34" borderId="22" xfId="0" applyFont="1" applyFill="1" applyBorder="1" applyAlignment="1">
      <alignment horizontal="left" vertical="center" wrapText="1"/>
    </xf>
    <xf numFmtId="0" fontId="17" fillId="34" borderId="25" xfId="0" applyFont="1" applyFill="1" applyBorder="1" applyAlignment="1">
      <alignment horizontal="left" vertical="center" wrapText="1"/>
    </xf>
    <xf numFmtId="0" fontId="13" fillId="34" borderId="22" xfId="0" applyFont="1" applyFill="1" applyBorder="1" applyAlignment="1">
      <alignment horizontal="left" vertical="center" wrapText="1"/>
    </xf>
    <xf numFmtId="0" fontId="18" fillId="0" borderId="10" xfId="0" applyNumberFormat="1" applyFont="1" applyFill="1" applyBorder="1" applyAlignment="1" applyProtection="1">
      <alignment horizontal="left" vertical="center"/>
      <protection/>
    </xf>
    <xf numFmtId="181" fontId="67" fillId="0" borderId="10" xfId="0" applyNumberFormat="1" applyFont="1" applyBorder="1" applyAlignment="1">
      <alignment horizontal="right" vertical="center"/>
    </xf>
    <xf numFmtId="181" fontId="0" fillId="0" borderId="10" xfId="0" applyNumberFormat="1" applyFont="1" applyBorder="1" applyAlignment="1">
      <alignment vertical="center"/>
    </xf>
    <xf numFmtId="0" fontId="18" fillId="0" borderId="11" xfId="0" applyNumberFormat="1" applyFont="1" applyFill="1" applyBorder="1" applyAlignment="1" applyProtection="1">
      <alignment horizontal="left" vertical="center"/>
      <protection/>
    </xf>
    <xf numFmtId="0" fontId="13" fillId="34" borderId="25" xfId="0" applyFont="1" applyFill="1" applyBorder="1" applyAlignment="1">
      <alignment horizontal="left" vertical="center" wrapText="1"/>
    </xf>
    <xf numFmtId="181" fontId="67" fillId="0" borderId="10" xfId="0" applyNumberFormat="1" applyFont="1" applyBorder="1" applyAlignment="1">
      <alignment horizontal="right" vertical="center"/>
    </xf>
    <xf numFmtId="4" fontId="18" fillId="0" borderId="10" xfId="0" applyNumberFormat="1" applyFont="1" applyFill="1" applyBorder="1" applyAlignment="1" applyProtection="1">
      <alignment horizontal="right" vertical="center"/>
      <protection/>
    </xf>
    <xf numFmtId="181" fontId="0" fillId="0" borderId="10" xfId="0" applyNumberFormat="1" applyFont="1" applyBorder="1" applyAlignment="1">
      <alignment horizontal="right" vertical="center"/>
    </xf>
    <xf numFmtId="181" fontId="67" fillId="0" borderId="10" xfId="0" applyNumberFormat="1" applyFont="1" applyBorder="1" applyAlignment="1">
      <alignment vertical="center"/>
    </xf>
    <xf numFmtId="0" fontId="67" fillId="0" borderId="0" xfId="0" applyFont="1" applyAlignment="1">
      <alignment horizontal="right" vertical="center"/>
    </xf>
    <xf numFmtId="0" fontId="0" fillId="0" borderId="0" xfId="0" applyFont="1" applyAlignment="1">
      <alignment horizontal="center" vertical="center"/>
    </xf>
    <xf numFmtId="0" fontId="11"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34" borderId="22" xfId="0" applyFont="1" applyFill="1" applyBorder="1" applyAlignment="1">
      <alignment horizontal="center" vertical="center" wrapText="1"/>
    </xf>
    <xf numFmtId="4" fontId="17" fillId="34" borderId="23" xfId="0" applyNumberFormat="1" applyFont="1" applyFill="1" applyBorder="1" applyAlignment="1">
      <alignment horizontal="center" vertical="center" wrapText="1"/>
    </xf>
    <xf numFmtId="0" fontId="17" fillId="34" borderId="23" xfId="0" applyFont="1" applyFill="1" applyBorder="1" applyAlignment="1">
      <alignment horizontal="center" vertical="center" wrapText="1"/>
    </xf>
    <xf numFmtId="181" fontId="65" fillId="0" borderId="10" xfId="0" applyNumberFormat="1" applyFont="1" applyBorder="1" applyAlignment="1">
      <alignment horizontal="center" vertical="center"/>
    </xf>
    <xf numFmtId="49" fontId="21" fillId="0" borderId="10" xfId="0" applyNumberFormat="1" applyFont="1" applyFill="1" applyBorder="1" applyAlignment="1" applyProtection="1">
      <alignment horizontal="left" vertical="center"/>
      <protection/>
    </xf>
    <xf numFmtId="0" fontId="21" fillId="0" borderId="10" xfId="0" applyNumberFormat="1" applyFont="1" applyFill="1" applyBorder="1" applyAlignment="1" applyProtection="1">
      <alignment horizontal="left" vertical="center"/>
      <protection/>
    </xf>
    <xf numFmtId="4" fontId="21" fillId="0" borderId="10" xfId="0" applyNumberFormat="1" applyFont="1" applyFill="1" applyBorder="1" applyAlignment="1" applyProtection="1">
      <alignment horizontal="center" vertical="center"/>
      <protection/>
    </xf>
    <xf numFmtId="49" fontId="21" fillId="0" borderId="27" xfId="0" applyNumberFormat="1" applyFont="1" applyFill="1" applyBorder="1" applyAlignment="1" applyProtection="1">
      <alignment horizontal="left" vertical="center"/>
      <protection/>
    </xf>
    <xf numFmtId="0" fontId="18" fillId="0" borderId="10" xfId="0" applyNumberFormat="1" applyFont="1" applyFill="1" applyBorder="1" applyAlignment="1" applyProtection="1">
      <alignment horizontal="left" vertical="center"/>
      <protection/>
    </xf>
    <xf numFmtId="4" fontId="18" fillId="0" borderId="10" xfId="0" applyNumberFormat="1" applyFont="1" applyFill="1" applyBorder="1" applyAlignment="1" applyProtection="1">
      <alignment horizontal="center" vertical="center"/>
      <protection/>
    </xf>
    <xf numFmtId="0" fontId="18" fillId="0" borderId="10" xfId="0" applyFont="1" applyFill="1" applyBorder="1" applyAlignment="1" applyProtection="1">
      <alignment horizontal="left" vertical="center"/>
      <protection/>
    </xf>
    <xf numFmtId="49" fontId="21" fillId="0" borderId="28" xfId="0" applyNumberFormat="1"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49" fontId="18" fillId="0" borderId="28" xfId="0" applyNumberFormat="1" applyFont="1" applyFill="1" applyBorder="1" applyAlignment="1" applyProtection="1">
      <alignment horizontal="left" vertical="center"/>
      <protection/>
    </xf>
    <xf numFmtId="182" fontId="18" fillId="0" borderId="10" xfId="0" applyNumberFormat="1" applyFont="1" applyFill="1" applyBorder="1" applyAlignment="1" applyProtection="1">
      <alignment horizontal="center" vertical="center"/>
      <protection/>
    </xf>
    <xf numFmtId="49" fontId="21" fillId="0" borderId="10" xfId="0" applyNumberFormat="1" applyFont="1" applyFill="1" applyBorder="1" applyAlignment="1" applyProtection="1">
      <alignment horizontal="left" vertical="center"/>
      <protection/>
    </xf>
    <xf numFmtId="0" fontId="21" fillId="0" borderId="10" xfId="0" applyNumberFormat="1" applyFont="1" applyFill="1" applyBorder="1" applyAlignment="1" applyProtection="1">
      <alignment horizontal="left" vertical="center"/>
      <protection/>
    </xf>
    <xf numFmtId="49" fontId="18" fillId="0" borderId="10" xfId="0" applyNumberFormat="1" applyFont="1" applyFill="1" applyBorder="1" applyAlignment="1" applyProtection="1">
      <alignment horizontal="left" vertical="center"/>
      <protection/>
    </xf>
    <xf numFmtId="49" fontId="18" fillId="0" borderId="10" xfId="0" applyNumberFormat="1" applyFont="1" applyFill="1" applyBorder="1" applyAlignment="1" applyProtection="1">
      <alignment horizontal="left" vertical="center"/>
      <protection/>
    </xf>
    <xf numFmtId="181" fontId="67" fillId="0" borderId="10" xfId="0" applyNumberFormat="1" applyFont="1" applyBorder="1" applyAlignment="1">
      <alignment horizontal="center" vertical="center"/>
    </xf>
    <xf numFmtId="49" fontId="68" fillId="0" borderId="10" xfId="0" applyNumberFormat="1" applyFont="1" applyFill="1" applyBorder="1" applyAlignment="1" applyProtection="1">
      <alignment horizontal="left" vertical="center"/>
      <protection/>
    </xf>
    <xf numFmtId="181" fontId="0" fillId="0" borderId="10" xfId="0" applyNumberFormat="1" applyFont="1" applyBorder="1" applyAlignment="1">
      <alignment horizontal="center" vertical="center"/>
    </xf>
    <xf numFmtId="0" fontId="13" fillId="0" borderId="29" xfId="0" applyFont="1" applyBorder="1" applyAlignment="1">
      <alignment horizontal="center" vertical="center" wrapText="1"/>
    </xf>
    <xf numFmtId="181" fontId="65" fillId="0" borderId="11" xfId="0" applyNumberFormat="1" applyFont="1" applyBorder="1" applyAlignment="1">
      <alignment vertical="center"/>
    </xf>
    <xf numFmtId="181" fontId="65" fillId="0" borderId="27" xfId="0" applyNumberFormat="1" applyFont="1" applyBorder="1" applyAlignment="1">
      <alignment vertical="center"/>
    </xf>
    <xf numFmtId="0" fontId="13" fillId="0" borderId="25" xfId="0" applyFont="1" applyBorder="1" applyAlignment="1">
      <alignment horizontal="left" vertical="center" wrapText="1"/>
    </xf>
    <xf numFmtId="181" fontId="0" fillId="0" borderId="11" xfId="0" applyNumberFormat="1" applyFont="1" applyBorder="1" applyAlignment="1">
      <alignment vertical="center"/>
    </xf>
    <xf numFmtId="4" fontId="17" fillId="0" borderId="27" xfId="0" applyNumberFormat="1" applyFont="1" applyBorder="1" applyAlignment="1">
      <alignment vertical="center" wrapText="1"/>
    </xf>
    <xf numFmtId="4" fontId="17" fillId="0" borderId="26" xfId="0" applyNumberFormat="1" applyFont="1" applyBorder="1" applyAlignment="1">
      <alignment vertical="center" wrapText="1"/>
    </xf>
    <xf numFmtId="4" fontId="17" fillId="0" borderId="22" xfId="0" applyNumberFormat="1" applyFont="1" applyBorder="1" applyAlignment="1">
      <alignment vertical="center" wrapText="1"/>
    </xf>
    <xf numFmtId="181" fontId="65" fillId="0" borderId="0" xfId="0" applyNumberFormat="1" applyFont="1" applyBorder="1" applyAlignment="1">
      <alignment vertical="center"/>
    </xf>
    <xf numFmtId="181" fontId="0" fillId="0" borderId="0" xfId="0" applyNumberFormat="1" applyFont="1" applyBorder="1" applyAlignment="1">
      <alignment vertical="center"/>
    </xf>
    <xf numFmtId="0" fontId="47" fillId="0" borderId="0" xfId="20" applyFont="1" applyAlignment="1">
      <alignment vertical="center"/>
    </xf>
    <xf numFmtId="0" fontId="17" fillId="0" borderId="10" xfId="0" applyFont="1" applyBorder="1" applyAlignment="1">
      <alignment vertical="center" wrapText="1"/>
    </xf>
    <xf numFmtId="181" fontId="17" fillId="0" borderId="10" xfId="0" applyNumberFormat="1" applyFont="1" applyBorder="1" applyAlignment="1">
      <alignment vertical="center" wrapText="1"/>
    </xf>
    <xf numFmtId="0" fontId="13" fillId="0" borderId="10" xfId="0" applyFont="1" applyBorder="1" applyAlignment="1">
      <alignment vertical="center" wrapText="1"/>
    </xf>
    <xf numFmtId="183" fontId="22" fillId="0" borderId="10" xfId="0" applyNumberFormat="1" applyFont="1" applyBorder="1" applyAlignment="1">
      <alignment horizontal="right" vertical="center" wrapText="1"/>
    </xf>
    <xf numFmtId="4" fontId="13" fillId="0" borderId="10" xfId="0" applyNumberFormat="1" applyFont="1" applyBorder="1" applyAlignment="1">
      <alignment vertical="center" wrapText="1"/>
    </xf>
    <xf numFmtId="4" fontId="17" fillId="0" borderId="10" xfId="0" applyNumberFormat="1" applyFont="1" applyBorder="1" applyAlignment="1">
      <alignment vertical="center" wrapText="1"/>
    </xf>
    <xf numFmtId="183" fontId="23" fillId="0" borderId="10" xfId="0" applyNumberFormat="1" applyFont="1" applyBorder="1" applyAlignment="1">
      <alignment horizontal="right" vertical="center" wrapText="1"/>
    </xf>
    <xf numFmtId="183" fontId="17" fillId="0" borderId="10" xfId="0" applyNumberFormat="1" applyFont="1" applyBorder="1" applyAlignment="1">
      <alignment horizontal="right" vertical="center" wrapText="1"/>
    </xf>
    <xf numFmtId="181" fontId="17" fillId="0" borderId="10" xfId="0" applyNumberFormat="1" applyFont="1" applyBorder="1" applyAlignment="1">
      <alignment horizontal="right" vertical="center" wrapText="1"/>
    </xf>
    <xf numFmtId="181" fontId="13" fillId="0" borderId="10" xfId="0" applyNumberFormat="1" applyFont="1" applyBorder="1" applyAlignment="1">
      <alignment horizontal="right" vertical="center" wrapText="1"/>
    </xf>
    <xf numFmtId="0" fontId="13" fillId="0" borderId="26" xfId="0" applyFont="1" applyBorder="1" applyAlignment="1">
      <alignment horizontal="right" vertical="center" wrapText="1"/>
    </xf>
    <xf numFmtId="0" fontId="0" fillId="0" borderId="0" xfId="0" applyFont="1" applyBorder="1" applyAlignment="1">
      <alignment vertical="center"/>
    </xf>
    <xf numFmtId="181" fontId="17" fillId="0" borderId="0" xfId="0" applyNumberFormat="1" applyFont="1" applyBorder="1" applyAlignment="1">
      <alignment horizontal="right" vertical="center" wrapText="1"/>
    </xf>
    <xf numFmtId="181" fontId="13" fillId="0" borderId="0" xfId="0" applyNumberFormat="1" applyFont="1" applyBorder="1" applyAlignment="1">
      <alignment horizontal="right" vertical="center" wrapText="1"/>
    </xf>
    <xf numFmtId="0" fontId="13" fillId="0" borderId="25" xfId="0" applyFont="1" applyBorder="1" applyAlignment="1">
      <alignment vertical="center" wrapText="1"/>
    </xf>
    <xf numFmtId="0" fontId="24" fillId="0" borderId="0" xfId="0" applyFont="1" applyBorder="1" applyAlignment="1">
      <alignment vertical="center" wrapText="1"/>
    </xf>
    <xf numFmtId="0" fontId="16" fillId="0" borderId="0" xfId="0" applyFont="1" applyBorder="1" applyAlignment="1">
      <alignment horizontal="right" vertical="center" wrapText="1"/>
    </xf>
    <xf numFmtId="0" fontId="11" fillId="0" borderId="10" xfId="0" applyFont="1" applyBorder="1" applyAlignment="1">
      <alignment vertical="center" wrapText="1"/>
    </xf>
    <xf numFmtId="181" fontId="16" fillId="0" borderId="10" xfId="0" applyNumberFormat="1" applyFont="1" applyBorder="1" applyAlignment="1">
      <alignment vertical="center" wrapText="1"/>
    </xf>
    <xf numFmtId="4" fontId="11" fillId="0" borderId="10" xfId="0" applyNumberFormat="1" applyFont="1" applyBorder="1" applyAlignment="1">
      <alignment vertical="center" wrapText="1"/>
    </xf>
    <xf numFmtId="0" fontId="16" fillId="0" borderId="10" xfId="0" applyFont="1" applyBorder="1" applyAlignment="1">
      <alignment vertical="center" wrapText="1"/>
    </xf>
    <xf numFmtId="4" fontId="16" fillId="0" borderId="10" xfId="0" applyNumberFormat="1"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left" vertical="center" wrapText="1"/>
    </xf>
    <xf numFmtId="0" fontId="2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27" fillId="0" borderId="0" xfId="0" applyFont="1" applyAlignment="1">
      <alignment horizontal="center" vertical="center" wrapText="1"/>
    </xf>
    <xf numFmtId="0" fontId="69" fillId="0" borderId="0" xfId="0" applyFont="1" applyAlignment="1">
      <alignment vertical="center"/>
    </xf>
    <xf numFmtId="0" fontId="27" fillId="0" borderId="0" xfId="0" applyFont="1" applyAlignment="1">
      <alignment horizontal="left" vertical="center" wrapText="1"/>
    </xf>
    <xf numFmtId="0" fontId="29" fillId="0" borderId="0" xfId="0" applyFont="1" applyBorder="1" applyAlignment="1">
      <alignment horizontal="center" vertical="center"/>
    </xf>
    <xf numFmtId="0" fontId="29" fillId="0" borderId="0" xfId="0"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lignment vertical="center"/>
    </xf>
    <xf numFmtId="0" fontId="0" fillId="0" borderId="10" xfId="0" applyFont="1" applyBorder="1" applyAlignment="1">
      <alignment horizontal="center" vertical="center"/>
    </xf>
    <xf numFmtId="0" fontId="47" fillId="0" borderId="10" xfId="20" applyFont="1" applyBorder="1" applyAlignment="1">
      <alignment vertical="center"/>
    </xf>
    <xf numFmtId="0" fontId="46" fillId="0" borderId="10" xfId="20" applyBorder="1" applyAlignment="1">
      <alignmen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部门预算输出表_按单位（优化）"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jh\Desktop\2023&#24180;&#39044;&#31639;&#25209;&#22797;\&#38468;&#20214;1&#65306;2023&#24180;&#37096;&#38376;&#39044;&#31639;&#25910;&#25903;&#26126;&#32454;&#34920;-&#26723;&#26696;&#39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录"/>
      <sheetName val="1"/>
      <sheetName val="2"/>
      <sheetName val="3"/>
      <sheetName val="4"/>
      <sheetName val="5"/>
      <sheetName val="6"/>
      <sheetName val="7"/>
      <sheetName val="8"/>
      <sheetName val="9"/>
      <sheetName val="10"/>
      <sheetName val="11"/>
    </sheetNames>
    <sheetDataSet>
      <sheetData sheetId="6">
        <row r="10">
          <cell r="B10" t="str">
            <v>社会保障和就业支出</v>
          </cell>
        </row>
        <row r="11">
          <cell r="B11" t="str">
            <v>    行政事业单位养老支出</v>
          </cell>
        </row>
        <row r="12">
          <cell r="B12" t="str">
            <v>        机关事业单位基本养老保险缴费支出</v>
          </cell>
        </row>
        <row r="13">
          <cell r="B13" t="str">
            <v>    其他社会保障和就业支出</v>
          </cell>
        </row>
        <row r="14">
          <cell r="B14" t="str">
            <v>       其他社会保障和就业支出</v>
          </cell>
        </row>
        <row r="15">
          <cell r="B15" t="str">
            <v>卫生健康支出</v>
          </cell>
        </row>
        <row r="16">
          <cell r="B16" t="str">
            <v>    行政事业单位医疗</v>
          </cell>
        </row>
        <row r="17">
          <cell r="B17" t="str">
            <v>        行政单位医疗</v>
          </cell>
        </row>
        <row r="18">
          <cell r="B18" t="str">
            <v>        事业单位医疗</v>
          </cell>
        </row>
        <row r="19">
          <cell r="B19" t="str">
            <v>        公务员医疗补助</v>
          </cell>
        </row>
        <row r="20">
          <cell r="B20" t="str">
            <v>住房保障支出</v>
          </cell>
        </row>
        <row r="21">
          <cell r="B21" t="str">
            <v>   住房改革支出</v>
          </cell>
        </row>
        <row r="22">
          <cell r="B22" t="str">
            <v>       住房公积金</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sheetPr>
  <dimension ref="A1:B16"/>
  <sheetViews>
    <sheetView zoomScaleSheetLayoutView="100" workbookViewId="0" topLeftCell="A5">
      <selection activeCell="B15" sqref="B15"/>
    </sheetView>
  </sheetViews>
  <sheetFormatPr defaultColWidth="9.00390625" defaultRowHeight="15"/>
  <cols>
    <col min="1" max="1" width="22.7109375" style="154" customWidth="1"/>
    <col min="2" max="2" width="102.140625" style="0" customWidth="1"/>
  </cols>
  <sheetData>
    <row r="1" ht="18" customHeight="1">
      <c r="A1" s="126" t="s">
        <v>0</v>
      </c>
    </row>
    <row r="2" spans="1:2" ht="36" customHeight="1">
      <c r="A2" s="219" t="s">
        <v>1</v>
      </c>
      <c r="B2" s="220"/>
    </row>
    <row r="3" spans="1:2" ht="22.5" customHeight="1">
      <c r="A3" s="221"/>
      <c r="B3" s="222"/>
    </row>
    <row r="4" spans="1:2" ht="27" customHeight="1">
      <c r="A4" s="223" t="s">
        <v>2</v>
      </c>
      <c r="B4" s="224" t="s">
        <v>3</v>
      </c>
    </row>
    <row r="5" spans="1:2" ht="27" customHeight="1">
      <c r="A5" s="223" t="s">
        <v>4</v>
      </c>
      <c r="B5" s="224" t="s">
        <v>5</v>
      </c>
    </row>
    <row r="6" spans="1:2" ht="27" customHeight="1">
      <c r="A6" s="223" t="s">
        <v>6</v>
      </c>
      <c r="B6" s="224" t="s">
        <v>7</v>
      </c>
    </row>
    <row r="7" spans="1:2" ht="27" customHeight="1">
      <c r="A7" s="223" t="s">
        <v>8</v>
      </c>
      <c r="B7" s="225" t="s">
        <v>9</v>
      </c>
    </row>
    <row r="8" spans="1:2" ht="27" customHeight="1">
      <c r="A8" s="223" t="s">
        <v>10</v>
      </c>
      <c r="B8" s="225" t="s">
        <v>11</v>
      </c>
    </row>
    <row r="9" spans="1:2" ht="27" customHeight="1">
      <c r="A9" s="223" t="s">
        <v>12</v>
      </c>
      <c r="B9" s="225" t="s">
        <v>13</v>
      </c>
    </row>
    <row r="10" spans="1:2" ht="27" customHeight="1">
      <c r="A10" s="223" t="s">
        <v>14</v>
      </c>
      <c r="B10" s="224" t="s">
        <v>15</v>
      </c>
    </row>
    <row r="11" spans="1:2" ht="27" customHeight="1">
      <c r="A11" s="223" t="s">
        <v>16</v>
      </c>
      <c r="B11" s="225" t="s">
        <v>17</v>
      </c>
    </row>
    <row r="12" spans="1:2" ht="27" customHeight="1">
      <c r="A12" s="223" t="s">
        <v>18</v>
      </c>
      <c r="B12" s="225" t="s">
        <v>19</v>
      </c>
    </row>
    <row r="13" spans="1:2" ht="27" customHeight="1">
      <c r="A13" s="223" t="s">
        <v>20</v>
      </c>
      <c r="B13" s="225" t="s">
        <v>21</v>
      </c>
    </row>
    <row r="14" spans="1:2" ht="27" customHeight="1">
      <c r="A14" s="223" t="s">
        <v>22</v>
      </c>
      <c r="B14" s="225" t="s">
        <v>23</v>
      </c>
    </row>
    <row r="15" spans="1:2" ht="27" customHeight="1">
      <c r="A15" s="223" t="s">
        <v>24</v>
      </c>
      <c r="B15" s="224" t="s">
        <v>25</v>
      </c>
    </row>
    <row r="16" spans="1:2" ht="27" customHeight="1">
      <c r="A16" s="223" t="s">
        <v>26</v>
      </c>
      <c r="B16" s="224" t="s">
        <v>27</v>
      </c>
    </row>
  </sheetData>
  <sheetProtection/>
  <mergeCells count="1">
    <mergeCell ref="A2:B2"/>
  </mergeCells>
  <hyperlinks>
    <hyperlink ref="B4" location="'封面'!A1" display="封面"/>
    <hyperlink ref="B5" location="'部门收支总体情况表'!A1" display="部门收支总体情况表"/>
    <hyperlink ref="B6" location="'部门收入总体情况表'!A1" display="部门收入总体情况表"/>
    <hyperlink ref="B7" location="'部门支出总体情况表'!A1" display="部门支出总体情况表"/>
    <hyperlink ref="B8" location="'财政拨款收支总体情况表'!A1" display="财政拨款收支总体情况表"/>
    <hyperlink ref="B9" location="'财政拨款支出表'!A1" display="财政拨款支出表"/>
    <hyperlink ref="B10" location="'一般公共预算支出情况表'!A1" display="一般公共预算支出情况表"/>
    <hyperlink ref="B11" location="'一般公共预算基本支出表'!A1" display="一般公共预算基本支出表"/>
    <hyperlink ref="B12" location="'一般公共预算“三公”经费、会议费、培训费支出情况表'!A1" display="一般公共预算“三公”经费、会议费、培训费支出情况表"/>
    <hyperlink ref="B13" location="'一般公共预算机关运行经费'!A1" display="一般公共预算机关运行经费"/>
    <hyperlink ref="B14" location="'政府性基金预算支出情况表'!A1" display="政府性基金预算支出情况表"/>
    <hyperlink ref="B15" location="' 部门预算项目支出绩效目标表'!A1" display=" 部门预算项目支出绩效目标表"/>
    <hyperlink ref="B16" location="'政府采购预算表'!A1" display="政府采购预算表"/>
  </hyperlink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9"/>
  <sheetViews>
    <sheetView zoomScaleSheetLayoutView="100" workbookViewId="0" topLeftCell="A1">
      <selection activeCell="G15" sqref="G15"/>
    </sheetView>
  </sheetViews>
  <sheetFormatPr defaultColWidth="10.00390625" defaultRowHeight="15"/>
  <cols>
    <col min="1" max="1" width="27.140625" style="0" customWidth="1"/>
    <col min="2" max="4" width="11.7109375" style="0" customWidth="1"/>
    <col min="5" max="5" width="13.7109375" style="0" customWidth="1"/>
    <col min="6" max="6" width="14.421875" style="0" customWidth="1"/>
    <col min="7" max="7" width="11.7109375" style="0" customWidth="1"/>
    <col min="8" max="8" width="16.57421875" style="0" customWidth="1"/>
  </cols>
  <sheetData>
    <row r="1" ht="14.25">
      <c r="A1" s="6" t="s">
        <v>18</v>
      </c>
    </row>
    <row r="2" spans="1:8" ht="14.25" customHeight="1">
      <c r="A2" s="96"/>
      <c r="B2" s="96"/>
      <c r="C2" s="96"/>
      <c r="D2" s="96"/>
      <c r="E2" s="96"/>
      <c r="F2" s="96"/>
      <c r="G2" s="96"/>
      <c r="H2" s="96"/>
    </row>
    <row r="3" spans="1:8" ht="39.75" customHeight="1">
      <c r="A3" s="122" t="s">
        <v>19</v>
      </c>
      <c r="B3" s="122"/>
      <c r="C3" s="122"/>
      <c r="D3" s="122"/>
      <c r="E3" s="122"/>
      <c r="F3" s="122"/>
      <c r="G3" s="122"/>
      <c r="H3" s="122"/>
    </row>
    <row r="4" spans="1:8" ht="22.5" customHeight="1">
      <c r="A4" s="96"/>
      <c r="B4" s="96"/>
      <c r="C4" s="96"/>
      <c r="D4" s="96"/>
      <c r="E4" s="96"/>
      <c r="F4" s="96"/>
      <c r="G4" s="96"/>
      <c r="H4" s="98" t="s">
        <v>37</v>
      </c>
    </row>
    <row r="5" spans="1:8" ht="22.5" customHeight="1">
      <c r="A5" s="99" t="s">
        <v>140</v>
      </c>
      <c r="B5" s="99" t="s">
        <v>247</v>
      </c>
      <c r="C5" s="99"/>
      <c r="D5" s="99"/>
      <c r="E5" s="99"/>
      <c r="F5" s="99"/>
      <c r="G5" s="99" t="s">
        <v>230</v>
      </c>
      <c r="H5" s="99" t="s">
        <v>232</v>
      </c>
    </row>
    <row r="6" spans="1:8" ht="22.5" customHeight="1">
      <c r="A6" s="99"/>
      <c r="B6" s="99" t="s">
        <v>96</v>
      </c>
      <c r="C6" s="99" t="s">
        <v>248</v>
      </c>
      <c r="D6" s="99" t="s">
        <v>226</v>
      </c>
      <c r="E6" s="99" t="s">
        <v>249</v>
      </c>
      <c r="F6" s="99"/>
      <c r="G6" s="99"/>
      <c r="H6" s="99"/>
    </row>
    <row r="7" spans="1:8" ht="31.5" customHeight="1">
      <c r="A7" s="99"/>
      <c r="B7" s="109"/>
      <c r="C7" s="109"/>
      <c r="D7" s="109"/>
      <c r="E7" s="99" t="s">
        <v>250</v>
      </c>
      <c r="F7" s="99" t="s">
        <v>251</v>
      </c>
      <c r="G7" s="99"/>
      <c r="H7" s="99"/>
    </row>
    <row r="8" spans="1:8" ht="33.75" customHeight="1">
      <c r="A8" s="123" t="s">
        <v>96</v>
      </c>
      <c r="B8" s="116">
        <f>B9</f>
        <v>8.2</v>
      </c>
      <c r="C8" s="116"/>
      <c r="D8" s="116"/>
      <c r="E8" s="124"/>
      <c r="F8" s="125"/>
      <c r="G8" s="125"/>
      <c r="H8" s="125"/>
    </row>
    <row r="9" spans="1:8" ht="33.75" customHeight="1">
      <c r="A9" s="123" t="s">
        <v>144</v>
      </c>
      <c r="B9" s="116">
        <f>SUM(C9:F9)</f>
        <v>8.2</v>
      </c>
      <c r="C9" s="116"/>
      <c r="D9" s="116">
        <v>1</v>
      </c>
      <c r="E9" s="124"/>
      <c r="F9" s="125">
        <v>7.2</v>
      </c>
      <c r="G9" s="125">
        <v>2.3</v>
      </c>
      <c r="H9" s="125">
        <v>1.6</v>
      </c>
    </row>
  </sheetData>
  <sheetProtection/>
  <mergeCells count="9">
    <mergeCell ref="A3:H3"/>
    <mergeCell ref="B5:F5"/>
    <mergeCell ref="E6:F6"/>
    <mergeCell ref="A5:A7"/>
    <mergeCell ref="B6:B7"/>
    <mergeCell ref="C6:C7"/>
    <mergeCell ref="D6:D7"/>
    <mergeCell ref="G5:G7"/>
    <mergeCell ref="H5:H7"/>
  </mergeCells>
  <printOptions horizontalCentered="1"/>
  <pageMargins left="0.7513888888888889" right="0.7513888888888889" top="0.66875" bottom="0.2673611111111111"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25"/>
  <sheetViews>
    <sheetView zoomScaleSheetLayoutView="100" workbookViewId="0" topLeftCell="A1">
      <selection activeCell="F20" sqref="F20"/>
    </sheetView>
  </sheetViews>
  <sheetFormatPr defaultColWidth="10.00390625" defaultRowHeight="15"/>
  <cols>
    <col min="1" max="1" width="9.8515625" style="102" customWidth="1"/>
    <col min="2" max="5" width="27.421875" style="0" customWidth="1"/>
    <col min="6" max="6" width="9.7109375" style="103" customWidth="1"/>
    <col min="7" max="10" width="9.7109375" style="0" customWidth="1"/>
  </cols>
  <sheetData>
    <row r="1" ht="14.25">
      <c r="A1" s="104" t="s">
        <v>20</v>
      </c>
    </row>
    <row r="2" spans="1:10" ht="14.25" customHeight="1">
      <c r="A2" s="105"/>
      <c r="B2" s="96"/>
      <c r="C2" s="96"/>
      <c r="D2" s="96"/>
      <c r="E2" s="96"/>
      <c r="F2" s="96"/>
      <c r="G2" s="96"/>
      <c r="H2" s="96"/>
      <c r="I2" s="96"/>
      <c r="J2" s="96"/>
    </row>
    <row r="3" spans="1:10" ht="39.75" customHeight="1">
      <c r="A3" s="97" t="s">
        <v>21</v>
      </c>
      <c r="B3" s="97"/>
      <c r="C3" s="97"/>
      <c r="D3" s="97"/>
      <c r="E3" s="97"/>
      <c r="F3" s="96"/>
      <c r="G3" s="96"/>
      <c r="H3" s="96"/>
      <c r="I3" s="96"/>
      <c r="J3" s="96"/>
    </row>
    <row r="4" spans="1:10" ht="22.5" customHeight="1">
      <c r="A4" s="106"/>
      <c r="B4" s="107"/>
      <c r="C4" s="107"/>
      <c r="D4" s="107"/>
      <c r="E4" s="107" t="s">
        <v>37</v>
      </c>
      <c r="F4" s="96"/>
      <c r="G4" s="96"/>
      <c r="H4" s="96"/>
      <c r="I4" s="96"/>
      <c r="J4" s="96"/>
    </row>
    <row r="5" spans="1:10" ht="22.5" customHeight="1">
      <c r="A5" s="108" t="s">
        <v>252</v>
      </c>
      <c r="B5" s="109" t="s">
        <v>40</v>
      </c>
      <c r="C5" s="109" t="s">
        <v>96</v>
      </c>
      <c r="D5" s="110" t="s">
        <v>93</v>
      </c>
      <c r="E5" s="111" t="s">
        <v>94</v>
      </c>
      <c r="F5" s="96"/>
      <c r="G5" s="96"/>
      <c r="H5" s="96"/>
      <c r="I5" s="96"/>
      <c r="J5" s="96"/>
    </row>
    <row r="6" spans="1:10" ht="22.5" customHeight="1">
      <c r="A6" s="112">
        <v>1</v>
      </c>
      <c r="B6" s="112" t="s">
        <v>96</v>
      </c>
      <c r="C6" s="113">
        <f aca="true" t="shared" si="0" ref="C6:C8">D6+E6</f>
        <v>81.46999999999998</v>
      </c>
      <c r="D6" s="114">
        <f>SUM(D7:D25)</f>
        <v>81.46999999999998</v>
      </c>
      <c r="E6" s="113">
        <f>SUM(E7:E19)</f>
        <v>0</v>
      </c>
      <c r="F6" s="107"/>
      <c r="G6" s="107"/>
      <c r="H6" s="107"/>
      <c r="I6" s="107"/>
      <c r="J6" s="107"/>
    </row>
    <row r="7" spans="1:10" ht="21.75" customHeight="1">
      <c r="A7" s="112">
        <v>2</v>
      </c>
      <c r="B7" s="115" t="s">
        <v>215</v>
      </c>
      <c r="C7" s="116">
        <f t="shared" si="0"/>
        <v>16.4</v>
      </c>
      <c r="D7" s="117">
        <v>16.4</v>
      </c>
      <c r="E7" s="118"/>
      <c r="F7" s="119"/>
      <c r="G7" s="107"/>
      <c r="H7" s="107"/>
      <c r="I7" s="107"/>
      <c r="J7" s="107"/>
    </row>
    <row r="8" spans="1:10" ht="21.75" customHeight="1">
      <c r="A8" s="112">
        <v>3</v>
      </c>
      <c r="B8" s="115" t="s">
        <v>216</v>
      </c>
      <c r="C8" s="116">
        <f t="shared" si="0"/>
        <v>2.48</v>
      </c>
      <c r="D8" s="117">
        <v>2.48</v>
      </c>
      <c r="E8" s="111"/>
      <c r="F8" s="119"/>
      <c r="G8" s="107"/>
      <c r="H8" s="107"/>
      <c r="I8" s="107"/>
      <c r="J8" s="107"/>
    </row>
    <row r="9" spans="1:10" ht="21.75" customHeight="1">
      <c r="A9" s="112">
        <v>4</v>
      </c>
      <c r="B9" s="115" t="s">
        <v>218</v>
      </c>
      <c r="C9" s="116"/>
      <c r="D9" s="117"/>
      <c r="E9" s="111"/>
      <c r="F9" s="119"/>
      <c r="G9" s="107"/>
      <c r="H9" s="107"/>
      <c r="I9" s="107"/>
      <c r="J9" s="107"/>
    </row>
    <row r="10" spans="1:10" ht="21.75" customHeight="1">
      <c r="A10" s="112">
        <v>5</v>
      </c>
      <c r="B10" s="115" t="s">
        <v>219</v>
      </c>
      <c r="C10" s="116">
        <f aca="true" t="shared" si="1" ref="C10:C25">D10+E10</f>
        <v>1.4</v>
      </c>
      <c r="D10" s="117">
        <v>1.4</v>
      </c>
      <c r="E10" s="111"/>
      <c r="F10" s="119"/>
      <c r="G10" s="107"/>
      <c r="H10" s="120"/>
      <c r="I10" s="107"/>
      <c r="J10" s="107"/>
    </row>
    <row r="11" spans="1:10" ht="21.75" customHeight="1">
      <c r="A11" s="112">
        <v>6</v>
      </c>
      <c r="B11" s="115" t="s">
        <v>220</v>
      </c>
      <c r="C11" s="116">
        <f t="shared" si="1"/>
        <v>1</v>
      </c>
      <c r="D11" s="117">
        <v>1</v>
      </c>
      <c r="E11" s="111"/>
      <c r="F11" s="119"/>
      <c r="G11" s="107"/>
      <c r="H11" s="107"/>
      <c r="I11" s="107"/>
      <c r="J11" s="107"/>
    </row>
    <row r="12" spans="1:10" ht="21.75" customHeight="1">
      <c r="A12" s="112">
        <v>7</v>
      </c>
      <c r="B12" s="115" t="s">
        <v>222</v>
      </c>
      <c r="C12" s="116"/>
      <c r="D12" s="117"/>
      <c r="E12" s="111"/>
      <c r="F12" s="119"/>
      <c r="G12" s="107"/>
      <c r="H12" s="107"/>
      <c r="I12" s="107"/>
      <c r="J12" s="107"/>
    </row>
    <row r="13" spans="1:10" ht="21.75" customHeight="1">
      <c r="A13" s="112">
        <v>8</v>
      </c>
      <c r="B13" s="115" t="s">
        <v>223</v>
      </c>
      <c r="C13" s="116">
        <f t="shared" si="1"/>
        <v>3</v>
      </c>
      <c r="D13" s="117">
        <v>3</v>
      </c>
      <c r="E13" s="111"/>
      <c r="F13" s="119"/>
      <c r="G13" s="107"/>
      <c r="H13" s="107"/>
      <c r="I13" s="107"/>
      <c r="J13" s="107"/>
    </row>
    <row r="14" spans="1:10" ht="21.75" customHeight="1">
      <c r="A14" s="112">
        <v>9</v>
      </c>
      <c r="B14" s="115" t="s">
        <v>224</v>
      </c>
      <c r="C14" s="116">
        <f t="shared" si="1"/>
        <v>2.5</v>
      </c>
      <c r="D14" s="117">
        <v>2.5</v>
      </c>
      <c r="E14" s="118"/>
      <c r="F14" s="119"/>
      <c r="G14" s="107"/>
      <c r="H14" s="107"/>
      <c r="I14" s="107"/>
      <c r="J14" s="107"/>
    </row>
    <row r="15" spans="1:10" ht="21.75" customHeight="1">
      <c r="A15" s="112">
        <v>10</v>
      </c>
      <c r="B15" s="115" t="s">
        <v>225</v>
      </c>
      <c r="C15" s="116">
        <f t="shared" si="1"/>
        <v>1</v>
      </c>
      <c r="D15" s="117">
        <v>1</v>
      </c>
      <c r="E15" s="111"/>
      <c r="F15" s="119"/>
      <c r="G15" s="107"/>
      <c r="H15" s="107"/>
      <c r="I15" s="107"/>
      <c r="J15" s="107"/>
    </row>
    <row r="16" spans="1:10" ht="21.75" customHeight="1">
      <c r="A16" s="112">
        <v>11</v>
      </c>
      <c r="B16" s="115" t="s">
        <v>226</v>
      </c>
      <c r="C16" s="116">
        <f t="shared" si="1"/>
        <v>1</v>
      </c>
      <c r="D16" s="117">
        <v>1</v>
      </c>
      <c r="E16" s="111"/>
      <c r="F16" s="119"/>
      <c r="G16" s="107"/>
      <c r="H16" s="107"/>
      <c r="I16" s="107"/>
      <c r="J16" s="107"/>
    </row>
    <row r="17" spans="1:10" ht="21.75" customHeight="1">
      <c r="A17" s="112">
        <v>12</v>
      </c>
      <c r="B17" s="115" t="s">
        <v>227</v>
      </c>
      <c r="C17" s="116">
        <f t="shared" si="1"/>
        <v>9.46</v>
      </c>
      <c r="D17" s="117">
        <v>9.46</v>
      </c>
      <c r="E17" s="111"/>
      <c r="F17" s="119"/>
      <c r="G17" s="107"/>
      <c r="H17" s="107"/>
      <c r="I17" s="107"/>
      <c r="J17" s="107"/>
    </row>
    <row r="18" spans="1:10" ht="21.75" customHeight="1">
      <c r="A18" s="112">
        <v>13</v>
      </c>
      <c r="B18" s="115" t="s">
        <v>228</v>
      </c>
      <c r="C18" s="116">
        <f t="shared" si="1"/>
        <v>11.83</v>
      </c>
      <c r="D18" s="117">
        <v>11.83</v>
      </c>
      <c r="E18" s="111"/>
      <c r="F18" s="119"/>
      <c r="G18" s="107"/>
      <c r="H18" s="107"/>
      <c r="I18" s="107"/>
      <c r="J18" s="107"/>
    </row>
    <row r="19" spans="1:10" ht="21.75" customHeight="1">
      <c r="A19" s="112">
        <v>14</v>
      </c>
      <c r="B19" s="115" t="s">
        <v>229</v>
      </c>
      <c r="C19" s="116">
        <f t="shared" si="1"/>
        <v>16.8</v>
      </c>
      <c r="D19" s="117">
        <v>16.8</v>
      </c>
      <c r="E19" s="111"/>
      <c r="F19" s="119"/>
      <c r="G19" s="107"/>
      <c r="H19" s="107"/>
      <c r="I19" s="107"/>
      <c r="J19" s="107"/>
    </row>
    <row r="20" spans="1:5" ht="21.75" customHeight="1">
      <c r="A20" s="112">
        <v>15</v>
      </c>
      <c r="B20" s="115" t="s">
        <v>230</v>
      </c>
      <c r="C20" s="116">
        <f t="shared" si="1"/>
        <v>2.3</v>
      </c>
      <c r="D20" s="117">
        <v>2.3</v>
      </c>
      <c r="E20" s="121"/>
    </row>
    <row r="21" spans="1:5" ht="21.75" customHeight="1">
      <c r="A21" s="112">
        <v>16</v>
      </c>
      <c r="B21" s="115" t="s">
        <v>231</v>
      </c>
      <c r="C21" s="116">
        <f t="shared" si="1"/>
        <v>1</v>
      </c>
      <c r="D21" s="117">
        <v>1</v>
      </c>
      <c r="E21" s="121"/>
    </row>
    <row r="22" spans="1:5" ht="21.75" customHeight="1">
      <c r="A22" s="112">
        <v>17</v>
      </c>
      <c r="B22" s="115" t="s">
        <v>232</v>
      </c>
      <c r="C22" s="116">
        <f t="shared" si="1"/>
        <v>1.6</v>
      </c>
      <c r="D22" s="117">
        <v>1.6</v>
      </c>
      <c r="E22" s="121"/>
    </row>
    <row r="23" spans="1:5" ht="21.75" customHeight="1">
      <c r="A23" s="112">
        <v>18</v>
      </c>
      <c r="B23" s="115" t="s">
        <v>233</v>
      </c>
      <c r="C23" s="116">
        <f t="shared" si="1"/>
        <v>1</v>
      </c>
      <c r="D23" s="117">
        <v>1</v>
      </c>
      <c r="E23" s="121"/>
    </row>
    <row r="24" spans="1:5" ht="21.75" customHeight="1">
      <c r="A24" s="112">
        <v>19</v>
      </c>
      <c r="B24" s="115" t="s">
        <v>234</v>
      </c>
      <c r="C24" s="116">
        <f t="shared" si="1"/>
        <v>1.5</v>
      </c>
      <c r="D24" s="117">
        <v>1.5</v>
      </c>
      <c r="E24" s="121"/>
    </row>
    <row r="25" spans="1:5" ht="21.75" customHeight="1">
      <c r="A25" s="112">
        <v>20</v>
      </c>
      <c r="B25" s="115" t="s">
        <v>235</v>
      </c>
      <c r="C25" s="116">
        <f t="shared" si="1"/>
        <v>7.2</v>
      </c>
      <c r="D25" s="117">
        <v>7.2</v>
      </c>
      <c r="E25" s="121"/>
    </row>
  </sheetData>
  <sheetProtection/>
  <mergeCells count="1">
    <mergeCell ref="A3:E3"/>
  </mergeCells>
  <printOptions horizontalCentered="1" verticalCentered="1"/>
  <pageMargins left="0.751388888888889" right="0.751388888888889" top="0" bottom="0"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B6"/>
  <sheetViews>
    <sheetView zoomScaleSheetLayoutView="100" workbookViewId="0" topLeftCell="A3">
      <selection activeCell="A1" sqref="A1"/>
    </sheetView>
  </sheetViews>
  <sheetFormatPr defaultColWidth="10.00390625" defaultRowHeight="15"/>
  <cols>
    <col min="1" max="1" width="53.421875" style="0" customWidth="1"/>
    <col min="2" max="2" width="66.8515625" style="0" customWidth="1"/>
  </cols>
  <sheetData>
    <row r="1" ht="14.25">
      <c r="A1" s="6" t="s">
        <v>22</v>
      </c>
    </row>
    <row r="2" spans="1:2" ht="14.25" customHeight="1">
      <c r="A2" s="96"/>
      <c r="B2" s="96"/>
    </row>
    <row r="3" spans="1:2" ht="39.75" customHeight="1">
      <c r="A3" s="97" t="s">
        <v>23</v>
      </c>
      <c r="B3" s="97"/>
    </row>
    <row r="4" spans="1:2" ht="14.25" customHeight="1">
      <c r="A4" s="96"/>
      <c r="B4" s="98" t="s">
        <v>37</v>
      </c>
    </row>
    <row r="5" spans="1:2" ht="22.5" customHeight="1">
      <c r="A5" s="99" t="s">
        <v>40</v>
      </c>
      <c r="B5" s="99" t="s">
        <v>41</v>
      </c>
    </row>
    <row r="6" spans="1:2" ht="22.5" customHeight="1">
      <c r="A6" s="100"/>
      <c r="B6" s="101"/>
    </row>
  </sheetData>
  <sheetProtection/>
  <mergeCells count="1">
    <mergeCell ref="A3:B3"/>
  </mergeCells>
  <printOptions horizontalCentered="1"/>
  <pageMargins left="0.7513888888888889" right="0.7513888888888889" top="0.7479166666666667" bottom="0.2673611111111111" header="0" footer="0"/>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X28"/>
  <sheetViews>
    <sheetView tabSelected="1" view="pageBreakPreview" zoomScale="87" zoomScaleSheetLayoutView="87" workbookViewId="0" topLeftCell="A1">
      <pane xSplit="1" ySplit="3" topLeftCell="B4" activePane="bottomRight" state="frozen"/>
      <selection pane="bottomRight" activeCell="A3" sqref="A3:E3"/>
    </sheetView>
  </sheetViews>
  <sheetFormatPr defaultColWidth="9.00390625" defaultRowHeight="24" customHeight="1"/>
  <cols>
    <col min="1" max="1" width="15.28125" style="0" customWidth="1"/>
    <col min="2" max="2" width="23.28125" style="0" customWidth="1"/>
    <col min="3" max="3" width="17.8515625" style="0" customWidth="1"/>
    <col min="4" max="4" width="26.00390625" style="0" customWidth="1"/>
    <col min="5" max="5" width="6.7109375" style="0" customWidth="1"/>
    <col min="6" max="6" width="11.8515625" style="0" customWidth="1"/>
    <col min="7" max="7" width="6.7109375" style="0" customWidth="1"/>
    <col min="8" max="8" width="5.421875" style="0" customWidth="1"/>
    <col min="9" max="9" width="15.421875" style="0" customWidth="1"/>
    <col min="10" max="10" width="9.57421875" style="0" customWidth="1"/>
    <col min="18" max="18" width="14.00390625" style="0" bestFit="1" customWidth="1"/>
  </cols>
  <sheetData>
    <row r="1" ht="24" customHeight="1">
      <c r="A1" s="6" t="s">
        <v>24</v>
      </c>
    </row>
    <row r="2" spans="1:24" s="1" customFormat="1" ht="18" customHeight="1">
      <c r="A2" s="7" t="s">
        <v>253</v>
      </c>
      <c r="B2" s="8"/>
      <c r="C2" s="7"/>
      <c r="D2" s="7"/>
      <c r="E2" s="7"/>
      <c r="F2" s="7"/>
      <c r="G2" s="7"/>
      <c r="H2" s="7"/>
      <c r="I2" s="65"/>
      <c r="J2" s="65"/>
      <c r="K2" s="65"/>
      <c r="L2" s="65"/>
      <c r="M2" s="65"/>
      <c r="N2" s="65"/>
      <c r="O2" s="65"/>
      <c r="P2" s="65"/>
      <c r="Q2" s="65"/>
      <c r="R2" s="65"/>
      <c r="S2" s="65"/>
      <c r="T2" s="65"/>
      <c r="U2" s="89"/>
      <c r="V2" s="89"/>
      <c r="W2" s="89"/>
      <c r="X2" s="89"/>
    </row>
    <row r="3" spans="1:24" s="2" customFormat="1" ht="18.75" customHeight="1">
      <c r="A3" s="9" t="s">
        <v>254</v>
      </c>
      <c r="B3" s="10"/>
      <c r="C3" s="9"/>
      <c r="D3" s="9"/>
      <c r="E3" s="9"/>
      <c r="F3" s="11" t="s">
        <v>28</v>
      </c>
      <c r="G3" s="11"/>
      <c r="H3" s="11"/>
      <c r="I3" s="66"/>
      <c r="J3" s="66"/>
      <c r="K3" s="66"/>
      <c r="L3" s="67"/>
      <c r="M3" s="67"/>
      <c r="N3" s="67"/>
      <c r="O3" s="68"/>
      <c r="P3" s="67"/>
      <c r="Q3" s="67"/>
      <c r="R3" s="90" t="s">
        <v>255</v>
      </c>
      <c r="S3" s="90"/>
      <c r="T3" s="90"/>
      <c r="U3" s="91"/>
      <c r="V3" s="91"/>
      <c r="W3" s="91"/>
      <c r="X3" s="91"/>
    </row>
    <row r="4" spans="1:24" s="3" customFormat="1" ht="18" customHeight="1">
      <c r="A4" s="12" t="s">
        <v>252</v>
      </c>
      <c r="B4" s="13" t="s">
        <v>256</v>
      </c>
      <c r="C4" s="14" t="s">
        <v>257</v>
      </c>
      <c r="D4" s="14"/>
      <c r="E4" s="15" t="s">
        <v>258</v>
      </c>
      <c r="F4" s="16" t="s">
        <v>259</v>
      </c>
      <c r="G4" s="17" t="s">
        <v>260</v>
      </c>
      <c r="H4" s="18" t="s">
        <v>261</v>
      </c>
      <c r="I4" s="69" t="s">
        <v>262</v>
      </c>
      <c r="J4" s="70"/>
      <c r="K4" s="70"/>
      <c r="L4" s="70"/>
      <c r="M4" s="70"/>
      <c r="N4" s="70"/>
      <c r="O4" s="70"/>
      <c r="P4" s="70"/>
      <c r="Q4" s="70"/>
      <c r="R4" s="70"/>
      <c r="S4" s="70"/>
      <c r="T4" s="92"/>
      <c r="U4" s="93"/>
      <c r="V4" s="93"/>
      <c r="W4" s="93"/>
      <c r="X4" s="93"/>
    </row>
    <row r="5" spans="1:24" s="3" customFormat="1" ht="19.5" customHeight="1">
      <c r="A5" s="19"/>
      <c r="B5" s="13"/>
      <c r="C5" s="15" t="s">
        <v>263</v>
      </c>
      <c r="D5" s="15" t="s">
        <v>264</v>
      </c>
      <c r="E5" s="15"/>
      <c r="F5" s="20"/>
      <c r="G5" s="17"/>
      <c r="H5" s="15"/>
      <c r="I5" s="71" t="s">
        <v>265</v>
      </c>
      <c r="J5" s="72" t="s">
        <v>266</v>
      </c>
      <c r="K5" s="73"/>
      <c r="L5" s="73"/>
      <c r="M5" s="73"/>
      <c r="N5" s="73"/>
      <c r="O5" s="74" t="s">
        <v>267</v>
      </c>
      <c r="P5" s="75" t="s">
        <v>268</v>
      </c>
      <c r="Q5" s="75" t="s">
        <v>269</v>
      </c>
      <c r="R5" s="75" t="s">
        <v>270</v>
      </c>
      <c r="S5" s="75" t="s">
        <v>271</v>
      </c>
      <c r="T5" s="75" t="s">
        <v>272</v>
      </c>
      <c r="U5" s="94"/>
      <c r="V5" s="95"/>
      <c r="W5" s="93"/>
      <c r="X5" s="93"/>
    </row>
    <row r="6" spans="1:24" s="3" customFormat="1" ht="55.5" customHeight="1">
      <c r="A6" s="21"/>
      <c r="B6" s="13"/>
      <c r="C6" s="15"/>
      <c r="D6" s="15"/>
      <c r="E6" s="15"/>
      <c r="F6" s="22"/>
      <c r="G6" s="17"/>
      <c r="H6" s="15"/>
      <c r="I6" s="76"/>
      <c r="J6" s="77" t="s">
        <v>96</v>
      </c>
      <c r="K6" s="77" t="s">
        <v>273</v>
      </c>
      <c r="L6" s="77" t="s">
        <v>274</v>
      </c>
      <c r="M6" s="77" t="s">
        <v>275</v>
      </c>
      <c r="N6" s="78" t="s">
        <v>276</v>
      </c>
      <c r="O6" s="79"/>
      <c r="P6" s="76"/>
      <c r="Q6" s="76"/>
      <c r="R6" s="76"/>
      <c r="S6" s="76"/>
      <c r="T6" s="76"/>
      <c r="U6" s="93"/>
      <c r="V6" s="93"/>
      <c r="W6" s="93"/>
      <c r="X6" s="93"/>
    </row>
    <row r="7" spans="1:24" s="3" customFormat="1" ht="15.75" customHeight="1">
      <c r="A7" s="23" t="s">
        <v>277</v>
      </c>
      <c r="B7" s="24"/>
      <c r="C7" s="25"/>
      <c r="D7" s="26"/>
      <c r="E7" s="27"/>
      <c r="F7" s="27"/>
      <c r="G7" s="28"/>
      <c r="H7" s="29"/>
      <c r="I7" s="80">
        <f>I8+I22</f>
        <v>21466000</v>
      </c>
      <c r="J7" s="80">
        <v>466000</v>
      </c>
      <c r="K7" s="80">
        <f>K8</f>
        <v>466000</v>
      </c>
      <c r="L7" s="80">
        <f aca="true" t="shared" si="0" ref="L7:T7">SUM(L8+L22)</f>
        <v>0</v>
      </c>
      <c r="M7" s="80">
        <f t="shared" si="0"/>
        <v>0</v>
      </c>
      <c r="N7" s="80">
        <f t="shared" si="0"/>
        <v>0</v>
      </c>
      <c r="O7" s="80">
        <f t="shared" si="0"/>
        <v>0</v>
      </c>
      <c r="P7" s="80">
        <f t="shared" si="0"/>
        <v>0</v>
      </c>
      <c r="Q7" s="80">
        <f t="shared" si="0"/>
        <v>0</v>
      </c>
      <c r="R7" s="80">
        <f t="shared" si="0"/>
        <v>21000000</v>
      </c>
      <c r="S7" s="80">
        <f t="shared" si="0"/>
        <v>0</v>
      </c>
      <c r="T7" s="80">
        <f t="shared" si="0"/>
        <v>0</v>
      </c>
      <c r="U7" s="93"/>
      <c r="V7" s="93"/>
      <c r="W7" s="93"/>
      <c r="X7" s="93"/>
    </row>
    <row r="8" spans="1:24" s="3" customFormat="1" ht="15.75" customHeight="1">
      <c r="A8" s="23" t="s">
        <v>278</v>
      </c>
      <c r="B8" s="24"/>
      <c r="C8" s="27"/>
      <c r="D8" s="30"/>
      <c r="E8" s="31"/>
      <c r="F8" s="31"/>
      <c r="G8" s="28"/>
      <c r="H8" s="29"/>
      <c r="I8" s="80">
        <v>466000</v>
      </c>
      <c r="J8" s="80">
        <v>466000</v>
      </c>
      <c r="K8" s="80">
        <v>466000</v>
      </c>
      <c r="L8" s="80">
        <f aca="true" t="shared" si="1" ref="L8:T8">SUM(L9:L21)</f>
        <v>0</v>
      </c>
      <c r="M8" s="80">
        <f t="shared" si="1"/>
        <v>0</v>
      </c>
      <c r="N8" s="80">
        <f t="shared" si="1"/>
        <v>0</v>
      </c>
      <c r="O8" s="80">
        <f t="shared" si="1"/>
        <v>0</v>
      </c>
      <c r="P8" s="80">
        <f t="shared" si="1"/>
        <v>0</v>
      </c>
      <c r="Q8" s="80">
        <f t="shared" si="1"/>
        <v>0</v>
      </c>
      <c r="R8" s="80">
        <f t="shared" si="1"/>
        <v>0</v>
      </c>
      <c r="S8" s="80">
        <f t="shared" si="1"/>
        <v>0</v>
      </c>
      <c r="T8" s="80">
        <f t="shared" si="1"/>
        <v>0</v>
      </c>
      <c r="U8" s="93"/>
      <c r="V8" s="93"/>
      <c r="W8" s="93"/>
      <c r="X8" s="93"/>
    </row>
    <row r="9" spans="1:24" s="1" customFormat="1" ht="15.75" customHeight="1">
      <c r="A9" s="32">
        <v>1</v>
      </c>
      <c r="B9" s="33" t="s">
        <v>279</v>
      </c>
      <c r="C9" s="34" t="s">
        <v>280</v>
      </c>
      <c r="D9" s="35" t="s">
        <v>281</v>
      </c>
      <c r="E9" s="36"/>
      <c r="F9" s="37">
        <v>2000</v>
      </c>
      <c r="G9" s="36">
        <v>2</v>
      </c>
      <c r="H9" s="38" t="s">
        <v>282</v>
      </c>
      <c r="I9" s="81">
        <f aca="true" t="shared" si="2" ref="I9:I13">F9*G9</f>
        <v>4000</v>
      </c>
      <c r="J9" s="81">
        <f aca="true" t="shared" si="3" ref="J9:J21">K9</f>
        <v>4000</v>
      </c>
      <c r="K9" s="81">
        <f aca="true" t="shared" si="4" ref="K9:K13">F9*G9</f>
        <v>4000</v>
      </c>
      <c r="L9" s="82"/>
      <c r="M9" s="82"/>
      <c r="N9" s="82"/>
      <c r="O9" s="83"/>
      <c r="P9" s="82"/>
      <c r="Q9" s="82"/>
      <c r="R9" s="82"/>
      <c r="S9" s="82"/>
      <c r="T9" s="82"/>
      <c r="U9" s="89"/>
      <c r="V9" s="89"/>
      <c r="W9" s="89"/>
      <c r="X9" s="89"/>
    </row>
    <row r="10" spans="1:24" s="1" customFormat="1" ht="19.5" customHeight="1">
      <c r="A10" s="32">
        <v>2</v>
      </c>
      <c r="B10" s="33" t="s">
        <v>279</v>
      </c>
      <c r="C10" s="34" t="s">
        <v>283</v>
      </c>
      <c r="D10" s="35" t="s">
        <v>284</v>
      </c>
      <c r="E10" s="36"/>
      <c r="F10" s="37">
        <v>5000</v>
      </c>
      <c r="G10" s="36">
        <v>10</v>
      </c>
      <c r="H10" s="38" t="s">
        <v>282</v>
      </c>
      <c r="I10" s="81">
        <f t="shared" si="2"/>
        <v>50000</v>
      </c>
      <c r="J10" s="81">
        <f t="shared" si="3"/>
        <v>50000</v>
      </c>
      <c r="K10" s="81">
        <f t="shared" si="4"/>
        <v>50000</v>
      </c>
      <c r="L10" s="82"/>
      <c r="M10" s="82"/>
      <c r="N10" s="82"/>
      <c r="O10" s="83"/>
      <c r="P10" s="82"/>
      <c r="Q10" s="82"/>
      <c r="R10" s="82"/>
      <c r="S10" s="82"/>
      <c r="T10" s="82"/>
      <c r="U10" s="89"/>
      <c r="V10" s="89"/>
      <c r="W10" s="89"/>
      <c r="X10" s="89"/>
    </row>
    <row r="11" spans="1:24" s="1" customFormat="1" ht="16.5" customHeight="1">
      <c r="A11" s="32">
        <v>3</v>
      </c>
      <c r="B11" s="33" t="s">
        <v>279</v>
      </c>
      <c r="C11" s="39" t="s">
        <v>285</v>
      </c>
      <c r="D11" s="35" t="s">
        <v>286</v>
      </c>
      <c r="E11" s="36"/>
      <c r="F11" s="37">
        <v>4000</v>
      </c>
      <c r="G11" s="36">
        <v>2</v>
      </c>
      <c r="H11" s="38" t="s">
        <v>282</v>
      </c>
      <c r="I11" s="81">
        <f t="shared" si="2"/>
        <v>8000</v>
      </c>
      <c r="J11" s="81">
        <f t="shared" si="3"/>
        <v>8000</v>
      </c>
      <c r="K11" s="81">
        <f t="shared" si="4"/>
        <v>8000</v>
      </c>
      <c r="L11" s="82"/>
      <c r="M11" s="82"/>
      <c r="N11" s="82"/>
      <c r="O11" s="83"/>
      <c r="P11" s="82"/>
      <c r="Q11" s="82"/>
      <c r="R11" s="82"/>
      <c r="S11" s="82"/>
      <c r="T11" s="82"/>
      <c r="U11" s="89"/>
      <c r="V11" s="89"/>
      <c r="W11" s="89"/>
      <c r="X11" s="89"/>
    </row>
    <row r="12" spans="1:24" s="1" customFormat="1" ht="16.5" customHeight="1">
      <c r="A12" s="32">
        <v>4</v>
      </c>
      <c r="B12" s="33" t="s">
        <v>279</v>
      </c>
      <c r="C12" s="34" t="s">
        <v>287</v>
      </c>
      <c r="D12" s="35" t="s">
        <v>288</v>
      </c>
      <c r="E12" s="40"/>
      <c r="F12" s="41">
        <v>5000</v>
      </c>
      <c r="G12" s="42">
        <v>5</v>
      </c>
      <c r="H12" s="38" t="s">
        <v>282</v>
      </c>
      <c r="I12" s="81">
        <f t="shared" si="2"/>
        <v>25000</v>
      </c>
      <c r="J12" s="81">
        <f t="shared" si="3"/>
        <v>25000</v>
      </c>
      <c r="K12" s="81">
        <f t="shared" si="4"/>
        <v>25000</v>
      </c>
      <c r="L12" s="82"/>
      <c r="M12" s="82"/>
      <c r="N12" s="82"/>
      <c r="O12" s="83"/>
      <c r="P12" s="82"/>
      <c r="Q12" s="82"/>
      <c r="R12" s="82"/>
      <c r="S12" s="82"/>
      <c r="T12" s="82"/>
      <c r="U12" s="89"/>
      <c r="V12" s="89"/>
      <c r="W12" s="89"/>
      <c r="X12" s="89"/>
    </row>
    <row r="13" spans="1:24" s="1" customFormat="1" ht="16.5" customHeight="1">
      <c r="A13" s="32">
        <v>5</v>
      </c>
      <c r="B13" s="33" t="s">
        <v>279</v>
      </c>
      <c r="C13" s="34" t="s">
        <v>289</v>
      </c>
      <c r="D13" s="35" t="s">
        <v>290</v>
      </c>
      <c r="E13" s="40"/>
      <c r="F13" s="43">
        <v>25000</v>
      </c>
      <c r="G13" s="44">
        <v>2</v>
      </c>
      <c r="H13" s="45" t="s">
        <v>282</v>
      </c>
      <c r="I13" s="81">
        <f t="shared" si="2"/>
        <v>50000</v>
      </c>
      <c r="J13" s="81">
        <f t="shared" si="3"/>
        <v>50000</v>
      </c>
      <c r="K13" s="81">
        <f t="shared" si="4"/>
        <v>50000</v>
      </c>
      <c r="L13" s="82"/>
      <c r="M13" s="82"/>
      <c r="N13" s="82"/>
      <c r="O13" s="83"/>
      <c r="P13" s="82"/>
      <c r="Q13" s="82"/>
      <c r="R13" s="82"/>
      <c r="S13" s="82"/>
      <c r="T13" s="82"/>
      <c r="U13" s="89"/>
      <c r="V13" s="89"/>
      <c r="W13" s="89"/>
      <c r="X13" s="89"/>
    </row>
    <row r="14" spans="1:24" s="1" customFormat="1" ht="16.5" customHeight="1">
      <c r="A14" s="32">
        <v>6</v>
      </c>
      <c r="B14" s="33" t="s">
        <v>279</v>
      </c>
      <c r="C14" s="34" t="s">
        <v>291</v>
      </c>
      <c r="D14" s="35" t="s">
        <v>292</v>
      </c>
      <c r="E14" s="44"/>
      <c r="F14" s="43">
        <v>15000</v>
      </c>
      <c r="G14" s="44">
        <v>1</v>
      </c>
      <c r="H14" s="45" t="s">
        <v>293</v>
      </c>
      <c r="I14" s="81">
        <f aca="true" t="shared" si="5" ref="I14:I21">F14</f>
        <v>15000</v>
      </c>
      <c r="J14" s="81">
        <f t="shared" si="3"/>
        <v>15000</v>
      </c>
      <c r="K14" s="81">
        <f aca="true" t="shared" si="6" ref="K14:K21">F14</f>
        <v>15000</v>
      </c>
      <c r="L14" s="82"/>
      <c r="M14" s="82"/>
      <c r="N14" s="82"/>
      <c r="O14" s="83"/>
      <c r="P14" s="82"/>
      <c r="Q14" s="82"/>
      <c r="R14" s="82"/>
      <c r="S14" s="82"/>
      <c r="T14" s="82"/>
      <c r="U14" s="89"/>
      <c r="V14" s="89"/>
      <c r="W14" s="89"/>
      <c r="X14" s="89"/>
    </row>
    <row r="15" spans="1:24" s="1" customFormat="1" ht="16.5" customHeight="1">
      <c r="A15" s="32">
        <v>7</v>
      </c>
      <c r="B15" s="33" t="s">
        <v>279</v>
      </c>
      <c r="C15" s="34" t="s">
        <v>294</v>
      </c>
      <c r="D15" s="35" t="s">
        <v>295</v>
      </c>
      <c r="E15" s="44"/>
      <c r="F15" s="43">
        <v>40000</v>
      </c>
      <c r="G15" s="44">
        <v>1</v>
      </c>
      <c r="H15" s="45" t="s">
        <v>293</v>
      </c>
      <c r="I15" s="81">
        <f>F15*G15</f>
        <v>40000</v>
      </c>
      <c r="J15" s="81">
        <f t="shared" si="3"/>
        <v>40000</v>
      </c>
      <c r="K15" s="81">
        <f>F15*G15</f>
        <v>40000</v>
      </c>
      <c r="L15" s="82"/>
      <c r="M15" s="82"/>
      <c r="N15" s="82"/>
      <c r="O15" s="83"/>
      <c r="P15" s="82"/>
      <c r="Q15" s="82"/>
      <c r="R15" s="82"/>
      <c r="S15" s="82"/>
      <c r="T15" s="82"/>
      <c r="U15" s="89"/>
      <c r="V15" s="89"/>
      <c r="W15" s="89"/>
      <c r="X15" s="89"/>
    </row>
    <row r="16" spans="1:24" s="1" customFormat="1" ht="16.5" customHeight="1">
      <c r="A16" s="32">
        <v>8</v>
      </c>
      <c r="B16" s="33" t="s">
        <v>279</v>
      </c>
      <c r="C16" s="34" t="s">
        <v>296</v>
      </c>
      <c r="D16" s="35" t="s">
        <v>297</v>
      </c>
      <c r="E16" s="46"/>
      <c r="F16" s="45">
        <v>220</v>
      </c>
      <c r="G16" s="47">
        <v>300</v>
      </c>
      <c r="H16" s="48" t="s">
        <v>298</v>
      </c>
      <c r="I16" s="81">
        <f>F16*G16</f>
        <v>66000</v>
      </c>
      <c r="J16" s="81">
        <f t="shared" si="3"/>
        <v>66000</v>
      </c>
      <c r="K16" s="81">
        <f>F16*G16</f>
        <v>66000</v>
      </c>
      <c r="L16" s="82"/>
      <c r="M16" s="82"/>
      <c r="N16" s="82"/>
      <c r="O16" s="83"/>
      <c r="P16" s="82"/>
      <c r="Q16" s="82"/>
      <c r="R16" s="82"/>
      <c r="S16" s="82"/>
      <c r="T16" s="82"/>
      <c r="U16" s="89"/>
      <c r="V16" s="89"/>
      <c r="W16" s="89"/>
      <c r="X16" s="89"/>
    </row>
    <row r="17" spans="1:24" s="1" customFormat="1" ht="16.5" customHeight="1">
      <c r="A17" s="32">
        <v>9</v>
      </c>
      <c r="B17" s="33" t="s">
        <v>279</v>
      </c>
      <c r="C17" s="34" t="s">
        <v>299</v>
      </c>
      <c r="D17" s="35" t="s">
        <v>300</v>
      </c>
      <c r="E17" s="49"/>
      <c r="F17" s="45">
        <v>60000</v>
      </c>
      <c r="G17" s="47">
        <v>1</v>
      </c>
      <c r="H17" s="48" t="s">
        <v>301</v>
      </c>
      <c r="I17" s="81">
        <f t="shared" si="5"/>
        <v>60000</v>
      </c>
      <c r="J17" s="81">
        <f t="shared" si="3"/>
        <v>60000</v>
      </c>
      <c r="K17" s="81">
        <f t="shared" si="6"/>
        <v>60000</v>
      </c>
      <c r="L17" s="82"/>
      <c r="M17" s="82"/>
      <c r="N17" s="82"/>
      <c r="O17" s="83"/>
      <c r="P17" s="82"/>
      <c r="Q17" s="82"/>
      <c r="R17" s="82"/>
      <c r="S17" s="82"/>
      <c r="T17" s="82"/>
      <c r="U17" s="89"/>
      <c r="V17" s="89"/>
      <c r="W17" s="89"/>
      <c r="X17" s="89"/>
    </row>
    <row r="18" spans="1:24" s="1" customFormat="1" ht="16.5" customHeight="1">
      <c r="A18" s="32">
        <v>10</v>
      </c>
      <c r="B18" s="33" t="s">
        <v>279</v>
      </c>
      <c r="C18" s="34" t="s">
        <v>302</v>
      </c>
      <c r="D18" s="35" t="s">
        <v>303</v>
      </c>
      <c r="E18" s="49"/>
      <c r="F18" s="45">
        <v>50000</v>
      </c>
      <c r="G18" s="47">
        <v>1</v>
      </c>
      <c r="H18" s="48" t="s">
        <v>293</v>
      </c>
      <c r="I18" s="81">
        <f t="shared" si="5"/>
        <v>50000</v>
      </c>
      <c r="J18" s="81">
        <f t="shared" si="3"/>
        <v>50000</v>
      </c>
      <c r="K18" s="81">
        <f t="shared" si="6"/>
        <v>50000</v>
      </c>
      <c r="L18" s="82"/>
      <c r="M18" s="82"/>
      <c r="N18" s="82"/>
      <c r="O18" s="83"/>
      <c r="P18" s="82"/>
      <c r="Q18" s="82"/>
      <c r="R18" s="82"/>
      <c r="S18" s="82"/>
      <c r="T18" s="82"/>
      <c r="U18" s="89"/>
      <c r="V18" s="89"/>
      <c r="W18" s="89"/>
      <c r="X18" s="89"/>
    </row>
    <row r="19" spans="1:24" s="1" customFormat="1" ht="16.5" customHeight="1">
      <c r="A19" s="32">
        <v>11</v>
      </c>
      <c r="B19" s="33" t="s">
        <v>279</v>
      </c>
      <c r="C19" s="34" t="s">
        <v>304</v>
      </c>
      <c r="D19" s="35" t="s">
        <v>305</v>
      </c>
      <c r="E19" s="49"/>
      <c r="F19" s="45">
        <v>40000</v>
      </c>
      <c r="G19" s="47">
        <v>1</v>
      </c>
      <c r="H19" s="48" t="s">
        <v>301</v>
      </c>
      <c r="I19" s="81">
        <f t="shared" si="5"/>
        <v>40000</v>
      </c>
      <c r="J19" s="81">
        <f t="shared" si="3"/>
        <v>40000</v>
      </c>
      <c r="K19" s="81">
        <f t="shared" si="6"/>
        <v>40000</v>
      </c>
      <c r="L19" s="82"/>
      <c r="M19" s="82"/>
      <c r="N19" s="82"/>
      <c r="O19" s="83"/>
      <c r="P19" s="82"/>
      <c r="Q19" s="82"/>
      <c r="R19" s="82"/>
      <c r="S19" s="82"/>
      <c r="T19" s="82"/>
      <c r="U19" s="89"/>
      <c r="V19" s="89"/>
      <c r="W19" s="89"/>
      <c r="X19" s="89"/>
    </row>
    <row r="20" spans="1:24" s="1" customFormat="1" ht="16.5" customHeight="1">
      <c r="A20" s="32">
        <v>12</v>
      </c>
      <c r="B20" s="33" t="s">
        <v>279</v>
      </c>
      <c r="C20" s="34" t="s">
        <v>306</v>
      </c>
      <c r="D20" s="35" t="s">
        <v>307</v>
      </c>
      <c r="E20" s="49"/>
      <c r="F20" s="45">
        <v>50000</v>
      </c>
      <c r="G20" s="47">
        <v>1</v>
      </c>
      <c r="H20" s="48" t="s">
        <v>293</v>
      </c>
      <c r="I20" s="81">
        <f t="shared" si="5"/>
        <v>50000</v>
      </c>
      <c r="J20" s="81">
        <f t="shared" si="3"/>
        <v>50000</v>
      </c>
      <c r="K20" s="81">
        <f t="shared" si="6"/>
        <v>50000</v>
      </c>
      <c r="L20" s="82"/>
      <c r="M20" s="82"/>
      <c r="N20" s="82"/>
      <c r="O20" s="83"/>
      <c r="P20" s="82"/>
      <c r="Q20" s="82"/>
      <c r="R20" s="82"/>
      <c r="S20" s="82"/>
      <c r="T20" s="82"/>
      <c r="U20" s="89"/>
      <c r="V20" s="89"/>
      <c r="W20" s="89"/>
      <c r="X20" s="89"/>
    </row>
    <row r="21" spans="1:24" s="1" customFormat="1" ht="16.5" customHeight="1">
      <c r="A21" s="32">
        <v>13</v>
      </c>
      <c r="B21" s="33" t="s">
        <v>279</v>
      </c>
      <c r="C21" s="34" t="s">
        <v>308</v>
      </c>
      <c r="D21" s="35" t="s">
        <v>309</v>
      </c>
      <c r="E21" s="49"/>
      <c r="F21" s="45">
        <v>8000</v>
      </c>
      <c r="G21" s="47">
        <v>1</v>
      </c>
      <c r="H21" s="48" t="s">
        <v>301</v>
      </c>
      <c r="I21" s="81">
        <f t="shared" si="5"/>
        <v>8000</v>
      </c>
      <c r="J21" s="81">
        <f t="shared" si="3"/>
        <v>8000</v>
      </c>
      <c r="K21" s="81">
        <f t="shared" si="6"/>
        <v>8000</v>
      </c>
      <c r="L21" s="82"/>
      <c r="M21" s="82"/>
      <c r="N21" s="82"/>
      <c r="O21" s="83"/>
      <c r="P21" s="82"/>
      <c r="Q21" s="82"/>
      <c r="R21" s="82"/>
      <c r="S21" s="82"/>
      <c r="T21" s="82"/>
      <c r="U21" s="89"/>
      <c r="V21" s="89"/>
      <c r="W21" s="89"/>
      <c r="X21" s="89"/>
    </row>
    <row r="22" spans="1:24" s="3" customFormat="1" ht="15.75" customHeight="1">
      <c r="A22" s="50" t="s">
        <v>310</v>
      </c>
      <c r="B22" s="50"/>
      <c r="C22" s="51" t="s">
        <v>311</v>
      </c>
      <c r="D22" s="51" t="s">
        <v>312</v>
      </c>
      <c r="E22" s="51"/>
      <c r="F22" s="52"/>
      <c r="G22" s="53"/>
      <c r="H22" s="54"/>
      <c r="I22" s="84">
        <v>21000000</v>
      </c>
      <c r="J22" s="84"/>
      <c r="K22" s="84"/>
      <c r="L22" s="84">
        <v>0</v>
      </c>
      <c r="M22" s="84">
        <v>0</v>
      </c>
      <c r="N22" s="84">
        <v>0</v>
      </c>
      <c r="O22" s="84">
        <v>0</v>
      </c>
      <c r="P22" s="84">
        <v>0</v>
      </c>
      <c r="Q22" s="84">
        <v>0</v>
      </c>
      <c r="R22" s="84">
        <v>21000000</v>
      </c>
      <c r="S22" s="84">
        <v>0</v>
      </c>
      <c r="T22" s="84">
        <v>0</v>
      </c>
      <c r="U22" s="93"/>
      <c r="V22" s="93"/>
      <c r="W22" s="93"/>
      <c r="X22" s="93"/>
    </row>
    <row r="23" spans="1:24" s="1" customFormat="1" ht="15.75" customHeight="1">
      <c r="A23" s="32">
        <v>1</v>
      </c>
      <c r="B23" s="55" t="s">
        <v>313</v>
      </c>
      <c r="C23" s="56" t="s">
        <v>314</v>
      </c>
      <c r="D23" s="35" t="s">
        <v>315</v>
      </c>
      <c r="E23" s="57"/>
      <c r="F23" s="58">
        <v>1000000</v>
      </c>
      <c r="G23" s="59"/>
      <c r="H23" s="60"/>
      <c r="I23" s="85">
        <v>1000000</v>
      </c>
      <c r="J23" s="85"/>
      <c r="K23" s="85"/>
      <c r="L23" s="85"/>
      <c r="M23" s="85"/>
      <c r="N23" s="85"/>
      <c r="O23" s="86"/>
      <c r="P23" s="85"/>
      <c r="Q23" s="85"/>
      <c r="R23" s="85">
        <v>1000000</v>
      </c>
      <c r="S23" s="85"/>
      <c r="T23" s="85"/>
      <c r="U23" s="89"/>
      <c r="V23" s="89"/>
      <c r="W23" s="89"/>
      <c r="X23" s="89"/>
    </row>
    <row r="24" spans="1:24" s="1" customFormat="1" ht="15.75" customHeight="1">
      <c r="A24" s="32">
        <v>2</v>
      </c>
      <c r="B24" s="55" t="s">
        <v>313</v>
      </c>
      <c r="C24" s="56" t="s">
        <v>314</v>
      </c>
      <c r="D24" s="35" t="s">
        <v>316</v>
      </c>
      <c r="E24" s="57"/>
      <c r="F24" s="58">
        <v>20000000</v>
      </c>
      <c r="G24" s="59"/>
      <c r="H24" s="60"/>
      <c r="I24" s="85">
        <v>20000000</v>
      </c>
      <c r="J24" s="85"/>
      <c r="K24" s="85"/>
      <c r="L24" s="85"/>
      <c r="M24" s="85"/>
      <c r="N24" s="85"/>
      <c r="O24" s="86"/>
      <c r="P24" s="85"/>
      <c r="Q24" s="85"/>
      <c r="R24" s="85">
        <v>20000000</v>
      </c>
      <c r="S24" s="85"/>
      <c r="T24" s="85"/>
      <c r="U24" s="89"/>
      <c r="V24" s="89"/>
      <c r="W24" s="89"/>
      <c r="X24" s="89"/>
    </row>
    <row r="25" spans="1:20" s="4" customFormat="1" ht="19.5" customHeight="1">
      <c r="A25" s="61" t="s">
        <v>317</v>
      </c>
      <c r="B25" s="62"/>
      <c r="C25" s="63"/>
      <c r="D25" s="63"/>
      <c r="E25" s="63"/>
      <c r="F25" s="63"/>
      <c r="G25" s="63"/>
      <c r="H25" s="63"/>
      <c r="I25" s="87"/>
      <c r="J25" s="87"/>
      <c r="K25" s="87"/>
      <c r="L25" s="87"/>
      <c r="M25" s="87"/>
      <c r="N25" s="87"/>
      <c r="O25" s="87"/>
      <c r="P25" s="87"/>
      <c r="Q25" s="87"/>
      <c r="R25" s="87"/>
      <c r="S25" s="87"/>
      <c r="T25" s="87"/>
    </row>
    <row r="26" spans="1:20" s="4" customFormat="1" ht="19.5" customHeight="1">
      <c r="A26" s="61" t="s">
        <v>318</v>
      </c>
      <c r="B26" s="62"/>
      <c r="C26" s="63"/>
      <c r="D26" s="63"/>
      <c r="E26" s="63"/>
      <c r="F26" s="63"/>
      <c r="G26" s="63"/>
      <c r="H26" s="63"/>
      <c r="I26" s="87"/>
      <c r="J26" s="87"/>
      <c r="K26" s="87"/>
      <c r="L26" s="87"/>
      <c r="M26" s="87"/>
      <c r="N26" s="87"/>
      <c r="O26" s="87"/>
      <c r="P26" s="87"/>
      <c r="Q26" s="87"/>
      <c r="R26" s="87"/>
      <c r="S26" s="87"/>
      <c r="T26" s="87"/>
    </row>
    <row r="27" spans="1:20" s="5" customFormat="1" ht="18" customHeight="1">
      <c r="A27" s="61" t="s">
        <v>319</v>
      </c>
      <c r="B27" s="62"/>
      <c r="C27" s="63"/>
      <c r="D27" s="63"/>
      <c r="E27" s="63"/>
      <c r="F27" s="63"/>
      <c r="G27" s="63"/>
      <c r="H27" s="63"/>
      <c r="I27" s="87"/>
      <c r="J27" s="87"/>
      <c r="K27" s="87"/>
      <c r="L27" s="87"/>
      <c r="M27" s="87"/>
      <c r="N27" s="87"/>
      <c r="O27" s="87"/>
      <c r="P27" s="87"/>
      <c r="Q27" s="87"/>
      <c r="R27" s="87"/>
      <c r="S27" s="87"/>
      <c r="T27" s="87"/>
    </row>
    <row r="28" spans="2:20" s="5" customFormat="1" ht="15">
      <c r="B28" s="64"/>
      <c r="I28" s="88"/>
      <c r="J28" s="88"/>
      <c r="K28" s="88"/>
      <c r="L28" s="88"/>
      <c r="M28" s="88"/>
      <c r="N28" s="88"/>
      <c r="O28" s="88"/>
      <c r="P28" s="88"/>
      <c r="Q28" s="88"/>
      <c r="R28" s="88"/>
      <c r="S28" s="88"/>
      <c r="T28" s="88"/>
    </row>
  </sheetData>
  <sheetProtection/>
  <mergeCells count="27">
    <mergeCell ref="A2:T2"/>
    <mergeCell ref="A3:E3"/>
    <mergeCell ref="F3:K3"/>
    <mergeCell ref="R3:T3"/>
    <mergeCell ref="C4:D4"/>
    <mergeCell ref="I4:T4"/>
    <mergeCell ref="U5:V5"/>
    <mergeCell ref="A7:B7"/>
    <mergeCell ref="A8:B8"/>
    <mergeCell ref="A25:T25"/>
    <mergeCell ref="A26:T26"/>
    <mergeCell ref="A27:T27"/>
    <mergeCell ref="A4:A6"/>
    <mergeCell ref="B4:B6"/>
    <mergeCell ref="C5:C6"/>
    <mergeCell ref="D5:D6"/>
    <mergeCell ref="E4:E6"/>
    <mergeCell ref="F4:F6"/>
    <mergeCell ref="G4:G6"/>
    <mergeCell ref="H4:H6"/>
    <mergeCell ref="I5:I6"/>
    <mergeCell ref="O5:O6"/>
    <mergeCell ref="P5:P6"/>
    <mergeCell ref="Q5:Q6"/>
    <mergeCell ref="R5:R6"/>
    <mergeCell ref="S5:S6"/>
    <mergeCell ref="T5:T6"/>
  </mergeCells>
  <printOptions horizontalCentered="1"/>
  <pageMargins left="0.4722222222222222" right="0.4722222222222222" top="0.4722222222222222" bottom="0.7868055555555555" header="0.5118055555555555" footer="0.5118055555555555"/>
  <pageSetup horizontalDpi="600" verticalDpi="600" orientation="landscape" paperSize="9" scale="75"/>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K16"/>
  <sheetViews>
    <sheetView zoomScaleSheetLayoutView="100" workbookViewId="0" topLeftCell="A1">
      <selection activeCell="O12" sqref="O12"/>
    </sheetView>
  </sheetViews>
  <sheetFormatPr defaultColWidth="10.00390625" defaultRowHeight="15"/>
  <cols>
    <col min="1" max="1" width="2.57421875" style="0" customWidth="1"/>
    <col min="2" max="2" width="14.8515625" style="0" customWidth="1"/>
    <col min="3" max="4" width="9.7109375" style="0" customWidth="1"/>
    <col min="5" max="5" width="11.57421875" style="0" customWidth="1"/>
    <col min="6" max="6" width="9.7109375" style="0" customWidth="1"/>
    <col min="7" max="7" width="17.421875" style="0" customWidth="1"/>
    <col min="8" max="11" width="9.7109375" style="0" customWidth="1"/>
  </cols>
  <sheetData>
    <row r="1" spans="1:2" ht="14.25">
      <c r="A1" s="189"/>
      <c r="B1" t="s">
        <v>2</v>
      </c>
    </row>
    <row r="2" spans="1:11" ht="14.25" customHeight="1">
      <c r="A2" s="96"/>
      <c r="B2" s="96"/>
      <c r="C2" s="96"/>
      <c r="D2" s="96"/>
      <c r="E2" s="96"/>
      <c r="F2" s="96"/>
      <c r="G2" s="96"/>
      <c r="H2" s="96"/>
      <c r="I2" s="96"/>
      <c r="J2" s="96"/>
      <c r="K2" s="96"/>
    </row>
    <row r="3" spans="1:11" ht="14.25" customHeight="1">
      <c r="A3" s="96"/>
      <c r="B3" s="96"/>
      <c r="C3" s="96"/>
      <c r="D3" s="96"/>
      <c r="E3" s="96"/>
      <c r="F3" s="96"/>
      <c r="G3" s="96"/>
      <c r="H3" s="96"/>
      <c r="I3" s="96"/>
      <c r="J3" s="96"/>
      <c r="K3" s="96"/>
    </row>
    <row r="4" spans="1:11" ht="22.5" customHeight="1">
      <c r="A4" s="107"/>
      <c r="B4" s="212" t="s">
        <v>28</v>
      </c>
      <c r="C4" s="213"/>
      <c r="D4" s="213"/>
      <c r="E4" s="212"/>
      <c r="F4" s="212"/>
      <c r="G4" s="212"/>
      <c r="H4" s="212"/>
      <c r="I4" s="212"/>
      <c r="J4" s="212"/>
      <c r="K4" s="212"/>
    </row>
    <row r="5" spans="1:11" ht="22.5" customHeight="1">
      <c r="A5" s="107"/>
      <c r="B5" s="212" t="s">
        <v>29</v>
      </c>
      <c r="C5" s="212"/>
      <c r="D5" s="212"/>
      <c r="E5" s="212"/>
      <c r="F5" s="212"/>
      <c r="G5" s="212"/>
      <c r="H5" s="212"/>
      <c r="I5" s="212"/>
      <c r="J5" s="212"/>
      <c r="K5" s="212"/>
    </row>
    <row r="6" spans="1:11" ht="14.25" customHeight="1">
      <c r="A6" s="96"/>
      <c r="B6" s="212"/>
      <c r="C6" s="212"/>
      <c r="D6" s="212"/>
      <c r="E6" s="212"/>
      <c r="F6" s="212"/>
      <c r="G6" s="212"/>
      <c r="H6" s="212"/>
      <c r="I6" s="212"/>
      <c r="J6" s="212"/>
      <c r="K6" s="212"/>
    </row>
    <row r="7" spans="1:11" ht="63.75" customHeight="1">
      <c r="A7" s="96"/>
      <c r="B7" s="214" t="s">
        <v>30</v>
      </c>
      <c r="C7" s="215"/>
      <c r="D7" s="215"/>
      <c r="E7" s="215"/>
      <c r="F7" s="215"/>
      <c r="G7" s="215"/>
      <c r="H7" s="215"/>
      <c r="I7" s="215"/>
      <c r="J7" s="215"/>
      <c r="K7" s="215"/>
    </row>
    <row r="8" spans="1:11" ht="22.5" customHeight="1">
      <c r="A8" s="107"/>
      <c r="B8" s="212"/>
      <c r="C8" s="212"/>
      <c r="D8" s="212"/>
      <c r="E8" s="212"/>
      <c r="F8" s="212"/>
      <c r="G8" s="212"/>
      <c r="H8" s="212"/>
      <c r="I8" s="212"/>
      <c r="J8" s="212"/>
      <c r="K8" s="212"/>
    </row>
    <row r="9" spans="1:11" ht="22.5" customHeight="1">
      <c r="A9" s="107"/>
      <c r="B9" s="212"/>
      <c r="C9" s="212"/>
      <c r="D9" s="212"/>
      <c r="E9" s="212"/>
      <c r="F9" s="212"/>
      <c r="G9" s="212"/>
      <c r="H9" s="212"/>
      <c r="I9" s="212"/>
      <c r="J9" s="212"/>
      <c r="K9" s="212"/>
    </row>
    <row r="10" spans="1:11" ht="22.5" customHeight="1">
      <c r="A10" s="107"/>
      <c r="B10" s="212"/>
      <c r="C10" s="212"/>
      <c r="D10" s="212"/>
      <c r="E10" s="216" t="s">
        <v>31</v>
      </c>
      <c r="F10" s="216"/>
      <c r="G10" s="216"/>
      <c r="H10" s="216"/>
      <c r="I10" s="212"/>
      <c r="J10" s="212"/>
      <c r="K10" s="212"/>
    </row>
    <row r="11" spans="1:11" ht="22.5" customHeight="1">
      <c r="A11" s="107"/>
      <c r="B11" s="212" t="s">
        <v>32</v>
      </c>
      <c r="C11" s="212"/>
      <c r="D11" s="217"/>
      <c r="I11" s="212"/>
      <c r="J11" s="212"/>
      <c r="K11" s="212"/>
    </row>
    <row r="12" spans="1:11" ht="22.5" customHeight="1">
      <c r="A12" s="107"/>
      <c r="B12" s="212"/>
      <c r="C12" s="212"/>
      <c r="D12" s="212"/>
      <c r="E12" s="212"/>
      <c r="F12" s="212"/>
      <c r="G12" s="212"/>
      <c r="H12" s="212"/>
      <c r="I12" s="212"/>
      <c r="J12" s="212"/>
      <c r="K12" s="212"/>
    </row>
    <row r="13" spans="1:11" ht="22.5" customHeight="1">
      <c r="A13" s="107"/>
      <c r="B13" s="218" t="s">
        <v>33</v>
      </c>
      <c r="C13" s="218"/>
      <c r="D13" s="212"/>
      <c r="E13" s="216" t="s">
        <v>34</v>
      </c>
      <c r="F13" s="216"/>
      <c r="G13" s="216"/>
      <c r="H13" s="216" t="s">
        <v>35</v>
      </c>
      <c r="I13" s="216"/>
      <c r="J13" s="216"/>
      <c r="K13" s="212"/>
    </row>
    <row r="14" spans="1:11" ht="14.25" customHeight="1">
      <c r="A14" s="96"/>
      <c r="B14" s="96"/>
      <c r="C14" s="96" t="s">
        <v>36</v>
      </c>
      <c r="D14" s="96"/>
      <c r="E14" s="96"/>
      <c r="F14" s="96"/>
      <c r="G14" s="96"/>
      <c r="H14" s="96"/>
      <c r="I14" s="96"/>
      <c r="J14" s="96"/>
      <c r="K14" s="96"/>
    </row>
    <row r="15" spans="1:11" ht="14.25" customHeight="1">
      <c r="A15" s="96"/>
      <c r="B15" s="96"/>
      <c r="C15" s="96"/>
      <c r="D15" s="96"/>
      <c r="E15" s="96"/>
      <c r="F15" s="96"/>
      <c r="G15" s="96"/>
      <c r="H15" s="96"/>
      <c r="I15" s="96"/>
      <c r="J15" s="96"/>
      <c r="K15" s="96"/>
    </row>
    <row r="16" spans="1:11" ht="14.25" customHeight="1">
      <c r="A16" s="96"/>
      <c r="B16" s="96"/>
      <c r="C16" s="96"/>
      <c r="D16" s="96"/>
      <c r="E16" s="96"/>
      <c r="F16" s="96"/>
      <c r="G16" s="96"/>
      <c r="H16" s="96"/>
      <c r="I16" s="96"/>
      <c r="J16" s="96"/>
      <c r="K16" s="96"/>
    </row>
  </sheetData>
  <sheetProtection/>
  <mergeCells count="7">
    <mergeCell ref="C4:D4"/>
    <mergeCell ref="C5:E5"/>
    <mergeCell ref="B7:K7"/>
    <mergeCell ref="E10:H10"/>
    <mergeCell ref="B13:C13"/>
    <mergeCell ref="E13:G13"/>
    <mergeCell ref="H13:J13"/>
  </mergeCells>
  <printOptions horizontalCentered="1"/>
  <pageMargins left="0.07847222222222222" right="0.07847222222222222" top="0.8659722222222223" bottom="0.07847222222222222"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9"/>
  <sheetViews>
    <sheetView zoomScaleSheetLayoutView="100" workbookViewId="0" topLeftCell="A1">
      <selection activeCell="H31" sqref="H31"/>
    </sheetView>
  </sheetViews>
  <sheetFormatPr defaultColWidth="10.00390625" defaultRowHeight="15"/>
  <cols>
    <col min="1" max="1" width="41.8515625" style="0" customWidth="1"/>
    <col min="2" max="2" width="19.7109375" style="0" customWidth="1"/>
    <col min="3" max="3" width="36.57421875" style="0" customWidth="1"/>
    <col min="4" max="4" width="29.421875" style="0" customWidth="1"/>
  </cols>
  <sheetData>
    <row r="1" ht="14.25">
      <c r="A1" s="189" t="s">
        <v>4</v>
      </c>
    </row>
    <row r="2" spans="1:4" ht="14.25" customHeight="1">
      <c r="A2" s="96"/>
      <c r="B2" s="96"/>
      <c r="C2" s="96"/>
      <c r="D2" s="96"/>
    </row>
    <row r="3" spans="1:4" ht="21.75" customHeight="1">
      <c r="A3" s="97" t="s">
        <v>5</v>
      </c>
      <c r="B3" s="97"/>
      <c r="C3" s="97"/>
      <c r="D3" s="97"/>
    </row>
    <row r="4" spans="1:4" ht="12.75" customHeight="1">
      <c r="A4" s="205"/>
      <c r="B4" s="205"/>
      <c r="C4" s="205"/>
      <c r="D4" s="206" t="s">
        <v>37</v>
      </c>
    </row>
    <row r="5" spans="1:4" ht="15" customHeight="1">
      <c r="A5" s="112" t="s">
        <v>38</v>
      </c>
      <c r="B5" s="112"/>
      <c r="C5" s="112" t="s">
        <v>39</v>
      </c>
      <c r="D5" s="112"/>
    </row>
    <row r="6" spans="1:4" ht="16.5" customHeight="1">
      <c r="A6" s="112" t="s">
        <v>40</v>
      </c>
      <c r="B6" s="112" t="s">
        <v>41</v>
      </c>
      <c r="C6" s="112" t="s">
        <v>40</v>
      </c>
      <c r="D6" s="112" t="s">
        <v>41</v>
      </c>
    </row>
    <row r="7" spans="1:4" ht="12.75" customHeight="1">
      <c r="A7" s="207" t="s">
        <v>42</v>
      </c>
      <c r="B7" s="208">
        <v>909.24</v>
      </c>
      <c r="C7" s="207" t="s">
        <v>43</v>
      </c>
      <c r="D7" s="208">
        <v>717.23</v>
      </c>
    </row>
    <row r="8" spans="1:4" ht="12.75" customHeight="1">
      <c r="A8" s="207" t="s">
        <v>44</v>
      </c>
      <c r="B8" s="193"/>
      <c r="C8" s="207" t="s">
        <v>45</v>
      </c>
      <c r="D8" s="208"/>
    </row>
    <row r="9" spans="1:4" ht="12.75" customHeight="1">
      <c r="A9" s="207" t="s">
        <v>46</v>
      </c>
      <c r="B9" s="193"/>
      <c r="C9" s="207" t="s">
        <v>47</v>
      </c>
      <c r="D9" s="208"/>
    </row>
    <row r="10" spans="1:4" ht="12.75" customHeight="1">
      <c r="A10" s="207" t="s">
        <v>48</v>
      </c>
      <c r="B10" s="193"/>
      <c r="C10" s="207" t="s">
        <v>49</v>
      </c>
      <c r="D10" s="208"/>
    </row>
    <row r="11" spans="1:4" ht="12.75" customHeight="1">
      <c r="A11" s="207" t="s">
        <v>50</v>
      </c>
      <c r="B11" s="193"/>
      <c r="C11" s="207" t="s">
        <v>51</v>
      </c>
      <c r="D11" s="208"/>
    </row>
    <row r="12" spans="1:4" ht="12.75" customHeight="1">
      <c r="A12" s="207" t="s">
        <v>52</v>
      </c>
      <c r="B12" s="193"/>
      <c r="C12" s="207" t="s">
        <v>53</v>
      </c>
      <c r="D12" s="208"/>
    </row>
    <row r="13" spans="1:4" ht="12.75" customHeight="1">
      <c r="A13" s="207" t="s">
        <v>54</v>
      </c>
      <c r="B13" s="193"/>
      <c r="C13" s="207" t="s">
        <v>55</v>
      </c>
      <c r="D13" s="208"/>
    </row>
    <row r="14" spans="1:4" ht="12.75" customHeight="1">
      <c r="A14" s="207" t="s">
        <v>56</v>
      </c>
      <c r="B14" s="193"/>
      <c r="C14" s="207" t="s">
        <v>57</v>
      </c>
      <c r="D14" s="208">
        <v>80.06</v>
      </c>
    </row>
    <row r="15" spans="1:4" ht="12.75" customHeight="1">
      <c r="A15" s="207" t="s">
        <v>58</v>
      </c>
      <c r="B15" s="193"/>
      <c r="C15" s="207" t="s">
        <v>59</v>
      </c>
      <c r="D15" s="208"/>
    </row>
    <row r="16" spans="1:4" ht="12.75" customHeight="1">
      <c r="A16" s="207"/>
      <c r="B16" s="209"/>
      <c r="C16" s="207" t="s">
        <v>60</v>
      </c>
      <c r="D16" s="208">
        <v>49.6</v>
      </c>
    </row>
    <row r="17" spans="1:4" ht="12.75" customHeight="1">
      <c r="A17" s="207"/>
      <c r="B17" s="209"/>
      <c r="C17" s="207" t="s">
        <v>61</v>
      </c>
      <c r="D17" s="208"/>
    </row>
    <row r="18" spans="1:4" ht="12.75" customHeight="1">
      <c r="A18" s="207"/>
      <c r="B18" s="209"/>
      <c r="C18" s="207" t="s">
        <v>62</v>
      </c>
      <c r="D18" s="208"/>
    </row>
    <row r="19" spans="1:4" ht="12.75" customHeight="1">
      <c r="A19" s="207"/>
      <c r="B19" s="209"/>
      <c r="C19" s="207" t="s">
        <v>63</v>
      </c>
      <c r="D19" s="208"/>
    </row>
    <row r="20" spans="1:4" ht="12.75" customHeight="1">
      <c r="A20" s="207"/>
      <c r="B20" s="209"/>
      <c r="C20" s="207" t="s">
        <v>64</v>
      </c>
      <c r="D20" s="208"/>
    </row>
    <row r="21" spans="1:4" ht="12.75" customHeight="1">
      <c r="A21" s="210"/>
      <c r="B21" s="211"/>
      <c r="C21" s="207" t="s">
        <v>65</v>
      </c>
      <c r="D21" s="208"/>
    </row>
    <row r="22" spans="1:4" ht="12.75" customHeight="1">
      <c r="A22" s="210"/>
      <c r="B22" s="211"/>
      <c r="C22" s="207" t="s">
        <v>66</v>
      </c>
      <c r="D22" s="208"/>
    </row>
    <row r="23" spans="1:4" ht="12.75" customHeight="1">
      <c r="A23" s="210"/>
      <c r="B23" s="211"/>
      <c r="C23" s="207" t="s">
        <v>67</v>
      </c>
      <c r="D23" s="208"/>
    </row>
    <row r="24" spans="1:4" ht="12.75" customHeight="1">
      <c r="A24" s="210"/>
      <c r="B24" s="211"/>
      <c r="C24" s="207" t="s">
        <v>68</v>
      </c>
      <c r="D24" s="208"/>
    </row>
    <row r="25" spans="1:4" ht="12.75" customHeight="1">
      <c r="A25" s="210"/>
      <c r="B25" s="211"/>
      <c r="C25" s="207" t="s">
        <v>69</v>
      </c>
      <c r="D25" s="208"/>
    </row>
    <row r="26" spans="1:4" ht="12.75" customHeight="1">
      <c r="A26" s="207"/>
      <c r="B26" s="209"/>
      <c r="C26" s="207" t="s">
        <v>70</v>
      </c>
      <c r="D26" s="208">
        <v>62.35</v>
      </c>
    </row>
    <row r="27" spans="1:4" ht="12.75" customHeight="1">
      <c r="A27" s="207"/>
      <c r="B27" s="209"/>
      <c r="C27" s="207" t="s">
        <v>71</v>
      </c>
      <c r="D27" s="208"/>
    </row>
    <row r="28" spans="1:4" ht="12.75" customHeight="1">
      <c r="A28" s="207"/>
      <c r="B28" s="209"/>
      <c r="C28" s="207" t="s">
        <v>72</v>
      </c>
      <c r="D28" s="208"/>
    </row>
    <row r="29" spans="1:4" ht="12.75" customHeight="1">
      <c r="A29" s="210"/>
      <c r="B29" s="211"/>
      <c r="C29" s="207" t="s">
        <v>73</v>
      </c>
      <c r="D29" s="208"/>
    </row>
    <row r="30" spans="1:4" ht="12.75" customHeight="1">
      <c r="A30" s="210"/>
      <c r="B30" s="211"/>
      <c r="C30" s="207" t="s">
        <v>74</v>
      </c>
      <c r="D30" s="208"/>
    </row>
    <row r="31" spans="1:4" ht="12.75" customHeight="1">
      <c r="A31" s="210"/>
      <c r="B31" s="211"/>
      <c r="C31" s="207" t="s">
        <v>75</v>
      </c>
      <c r="D31" s="208"/>
    </row>
    <row r="32" spans="1:4" ht="12.75" customHeight="1">
      <c r="A32" s="210"/>
      <c r="B32" s="211"/>
      <c r="C32" s="207" t="s">
        <v>76</v>
      </c>
      <c r="D32" s="208"/>
    </row>
    <row r="33" spans="1:4" ht="12.75" customHeight="1">
      <c r="A33" s="210"/>
      <c r="B33" s="211"/>
      <c r="C33" s="207" t="s">
        <v>77</v>
      </c>
      <c r="D33" s="208"/>
    </row>
    <row r="34" spans="1:4" ht="12.75" customHeight="1">
      <c r="A34" s="207"/>
      <c r="B34" s="207"/>
      <c r="C34" s="207" t="s">
        <v>78</v>
      </c>
      <c r="D34" s="208"/>
    </row>
    <row r="35" spans="1:4" ht="12.75" customHeight="1">
      <c r="A35" s="207"/>
      <c r="B35" s="207"/>
      <c r="C35" s="207" t="s">
        <v>79</v>
      </c>
      <c r="D35" s="208"/>
    </row>
    <row r="36" spans="1:4" ht="12.75" customHeight="1">
      <c r="A36" s="207"/>
      <c r="B36" s="207"/>
      <c r="C36" s="207" t="s">
        <v>80</v>
      </c>
      <c r="D36" s="208"/>
    </row>
    <row r="37" spans="1:4" ht="12.75" customHeight="1">
      <c r="A37" s="210" t="s">
        <v>81</v>
      </c>
      <c r="B37" s="208">
        <f>SUM(B7:B36)</f>
        <v>909.24</v>
      </c>
      <c r="C37" s="210" t="s">
        <v>82</v>
      </c>
      <c r="D37" s="208">
        <f>SUM(D7:D36)</f>
        <v>909.24</v>
      </c>
    </row>
    <row r="38" spans="1:4" ht="12.75" customHeight="1">
      <c r="A38" s="210" t="s">
        <v>83</v>
      </c>
      <c r="B38" s="211"/>
      <c r="C38" s="210" t="s">
        <v>84</v>
      </c>
      <c r="D38" s="208"/>
    </row>
    <row r="39" spans="1:4" ht="12.75" customHeight="1">
      <c r="A39" s="210" t="s">
        <v>85</v>
      </c>
      <c r="B39" s="208">
        <f>B37+B38</f>
        <v>909.24</v>
      </c>
      <c r="C39" s="210" t="s">
        <v>86</v>
      </c>
      <c r="D39" s="208">
        <f>D37+D38</f>
        <v>909.24</v>
      </c>
    </row>
  </sheetData>
  <sheetProtection/>
  <mergeCells count="4">
    <mergeCell ref="A3:D3"/>
    <mergeCell ref="A4:C4"/>
    <mergeCell ref="A5:B5"/>
    <mergeCell ref="C5:D5"/>
  </mergeCells>
  <printOptions horizontalCentered="1" verticalCentered="1"/>
  <pageMargins left="0" right="0" top="0" bottom="0"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B11"/>
  <sheetViews>
    <sheetView zoomScaleSheetLayoutView="100" workbookViewId="0" topLeftCell="A1">
      <selection activeCell="D23" sqref="D23"/>
    </sheetView>
  </sheetViews>
  <sheetFormatPr defaultColWidth="10.00390625" defaultRowHeight="15"/>
  <cols>
    <col min="1" max="1" width="53.421875" style="0" customWidth="1"/>
    <col min="2" max="2" width="34.00390625" style="0" customWidth="1"/>
  </cols>
  <sheetData>
    <row r="1" ht="14.25">
      <c r="A1" s="189" t="s">
        <v>6</v>
      </c>
    </row>
    <row r="2" spans="1:2" ht="14.25" customHeight="1">
      <c r="A2" s="96"/>
      <c r="B2" s="96"/>
    </row>
    <row r="3" spans="1:2" ht="42" customHeight="1">
      <c r="A3" s="97" t="s">
        <v>7</v>
      </c>
      <c r="B3" s="97"/>
    </row>
    <row r="4" spans="1:2" ht="22.5" customHeight="1">
      <c r="A4" s="107"/>
      <c r="B4" s="135" t="s">
        <v>37</v>
      </c>
    </row>
    <row r="5" spans="1:2" ht="22.5" customHeight="1">
      <c r="A5" s="137" t="s">
        <v>40</v>
      </c>
      <c r="B5" s="108" t="s">
        <v>41</v>
      </c>
    </row>
    <row r="6" spans="1:2" ht="22.5" customHeight="1">
      <c r="A6" s="204" t="s">
        <v>42</v>
      </c>
      <c r="B6" s="116">
        <f>B7</f>
        <v>909.24</v>
      </c>
    </row>
    <row r="7" spans="1:2" ht="22.5" customHeight="1">
      <c r="A7" s="204" t="s">
        <v>87</v>
      </c>
      <c r="B7" s="146">
        <v>909.24</v>
      </c>
    </row>
    <row r="8" spans="1:2" ht="22.5" customHeight="1">
      <c r="A8" s="204" t="s">
        <v>88</v>
      </c>
      <c r="B8" s="116">
        <f>B9</f>
        <v>0</v>
      </c>
    </row>
    <row r="9" spans="1:2" ht="22.5" customHeight="1">
      <c r="A9" s="204" t="s">
        <v>87</v>
      </c>
      <c r="B9" s="146"/>
    </row>
    <row r="10" spans="1:2" ht="22.5" customHeight="1">
      <c r="A10" s="182" t="s">
        <v>89</v>
      </c>
      <c r="B10" s="116">
        <f>B6+B8</f>
        <v>909.24</v>
      </c>
    </row>
    <row r="11" spans="1:2" ht="22.5" customHeight="1">
      <c r="A11" s="182" t="s">
        <v>90</v>
      </c>
      <c r="B11" s="116">
        <f>B10</f>
        <v>909.24</v>
      </c>
    </row>
  </sheetData>
  <sheetProtection/>
  <mergeCells count="1">
    <mergeCell ref="A3:B3"/>
  </mergeCells>
  <printOptions horizontalCentered="1" verticalCentered="1"/>
  <pageMargins left="0.751388888888889" right="0.751388888888889" top="0.39305555555555605" bottom="1" header="0.5" footer="0.5"/>
  <pageSetup horizontalDpi="600" verticalDpi="600" orientation="landscape" paperSize="9" scale="140"/>
</worksheet>
</file>

<file path=xl/worksheets/sheet5.xml><?xml version="1.0" encoding="utf-8"?>
<worksheet xmlns="http://schemas.openxmlformats.org/spreadsheetml/2006/main" xmlns:r="http://schemas.openxmlformats.org/officeDocument/2006/relationships">
  <dimension ref="A1:K26"/>
  <sheetViews>
    <sheetView zoomScaleSheetLayoutView="100" workbookViewId="0" topLeftCell="A1">
      <selection activeCell="B7" sqref="B7"/>
    </sheetView>
  </sheetViews>
  <sheetFormatPr defaultColWidth="10.00390625" defaultRowHeight="15"/>
  <cols>
    <col min="1" max="1" width="40.28125" style="0" customWidth="1"/>
    <col min="2" max="5" width="17.421875" style="0" customWidth="1"/>
    <col min="10" max="10" width="10.00390625" style="0" hidden="1" customWidth="1"/>
  </cols>
  <sheetData>
    <row r="1" ht="14.25">
      <c r="A1" s="189" t="s">
        <v>8</v>
      </c>
    </row>
    <row r="2" spans="1:5" ht="14.25" customHeight="1">
      <c r="A2" s="96"/>
      <c r="B2" s="96"/>
      <c r="C2" s="96"/>
      <c r="D2" s="96"/>
      <c r="E2" s="96"/>
    </row>
    <row r="3" spans="1:5" ht="27" customHeight="1">
      <c r="A3" s="97" t="s">
        <v>9</v>
      </c>
      <c r="B3" s="97"/>
      <c r="C3" s="97"/>
      <c r="D3" s="97"/>
      <c r="E3" s="97"/>
    </row>
    <row r="4" spans="1:5" ht="18" customHeight="1">
      <c r="A4" s="107"/>
      <c r="B4" s="107"/>
      <c r="C4" s="107"/>
      <c r="D4" s="107"/>
      <c r="E4" s="107" t="s">
        <v>37</v>
      </c>
    </row>
    <row r="5" spans="1:5" s="102" customFormat="1" ht="22.5" customHeight="1">
      <c r="A5" s="137" t="s">
        <v>91</v>
      </c>
      <c r="B5" s="108" t="s">
        <v>92</v>
      </c>
      <c r="C5" s="108" t="s">
        <v>93</v>
      </c>
      <c r="D5" s="108" t="s">
        <v>94</v>
      </c>
      <c r="E5" s="137" t="s">
        <v>95</v>
      </c>
    </row>
    <row r="6" spans="1:5" ht="22.5" customHeight="1">
      <c r="A6" s="123" t="s">
        <v>96</v>
      </c>
      <c r="B6" s="116">
        <f>B7+B12+B17+B22+B25</f>
        <v>909.24</v>
      </c>
      <c r="C6" s="116">
        <f>C7+C12+C17+C22+C25</f>
        <v>909.24</v>
      </c>
      <c r="D6" s="121"/>
      <c r="E6" s="124"/>
    </row>
    <row r="7" spans="1:11" ht="22.5" customHeight="1">
      <c r="A7" s="173" t="s">
        <v>97</v>
      </c>
      <c r="B7" s="116">
        <f>C7+D7</f>
        <v>717.23</v>
      </c>
      <c r="C7" s="116">
        <f>C8+C10</f>
        <v>717.23</v>
      </c>
      <c r="D7" s="121"/>
      <c r="E7" s="124"/>
      <c r="I7" s="187"/>
      <c r="J7" s="201"/>
      <c r="K7" s="201"/>
    </row>
    <row r="8" spans="1:11" ht="22.5" customHeight="1">
      <c r="A8" s="165" t="s">
        <v>98</v>
      </c>
      <c r="B8" s="116"/>
      <c r="C8" s="146">
        <f>C9</f>
        <v>2.9</v>
      </c>
      <c r="D8" s="121"/>
      <c r="E8" s="124"/>
      <c r="I8" s="202"/>
      <c r="J8" s="201"/>
      <c r="K8" s="187"/>
    </row>
    <row r="9" spans="1:11" ht="22.5" customHeight="1">
      <c r="A9" s="167" t="s">
        <v>99</v>
      </c>
      <c r="B9" s="116"/>
      <c r="C9" s="146">
        <v>2.9</v>
      </c>
      <c r="D9" s="121"/>
      <c r="E9" s="124"/>
      <c r="I9" s="203"/>
      <c r="J9" s="201"/>
      <c r="K9" s="202"/>
    </row>
    <row r="10" spans="1:11" ht="22.5" customHeight="1">
      <c r="A10" s="167" t="s">
        <v>100</v>
      </c>
      <c r="B10" s="116"/>
      <c r="C10" s="146">
        <f>C11</f>
        <v>714.33</v>
      </c>
      <c r="D10" s="121"/>
      <c r="E10" s="124"/>
      <c r="I10" s="203"/>
      <c r="J10" s="201"/>
      <c r="K10" s="203"/>
    </row>
    <row r="11" spans="1:11" ht="22.5" customHeight="1">
      <c r="A11" s="167" t="s">
        <v>99</v>
      </c>
      <c r="B11" s="116"/>
      <c r="C11" s="146">
        <f>656.83+57.5</f>
        <v>714.33</v>
      </c>
      <c r="D11" s="121"/>
      <c r="E11" s="124"/>
      <c r="I11" s="203"/>
      <c r="J11" s="201"/>
      <c r="K11" s="203"/>
    </row>
    <row r="12" spans="1:11" ht="22.5" customHeight="1">
      <c r="A12" s="162" t="str">
        <f>'[1]6'!B10</f>
        <v>社会保障和就业支出</v>
      </c>
      <c r="B12" s="116">
        <f>C12+D12</f>
        <v>80.06</v>
      </c>
      <c r="C12" s="116">
        <f>C13+C15</f>
        <v>80.06</v>
      </c>
      <c r="D12" s="198"/>
      <c r="E12" s="124"/>
      <c r="I12" s="203"/>
      <c r="J12" s="201"/>
      <c r="K12" s="203"/>
    </row>
    <row r="13" spans="1:11" ht="22.5" customHeight="1">
      <c r="A13" s="144" t="str">
        <f>'[1]6'!B11</f>
        <v>    行政事业单位养老支出</v>
      </c>
      <c r="B13" s="146"/>
      <c r="C13" s="146">
        <f>C14</f>
        <v>76.78</v>
      </c>
      <c r="D13" s="199"/>
      <c r="E13" s="200"/>
      <c r="I13" s="201"/>
      <c r="J13" s="201"/>
      <c r="K13" s="203"/>
    </row>
    <row r="14" spans="1:11" ht="22.5" customHeight="1">
      <c r="A14" s="144" t="str">
        <f>'[1]6'!B12</f>
        <v>        机关事业单位基本养老保险缴费支出</v>
      </c>
      <c r="B14" s="116"/>
      <c r="C14" s="146">
        <v>76.78</v>
      </c>
      <c r="D14" s="198"/>
      <c r="E14" s="124"/>
      <c r="I14" s="201"/>
      <c r="J14" s="201"/>
      <c r="K14" s="201"/>
    </row>
    <row r="15" spans="1:5" ht="22.5" customHeight="1">
      <c r="A15" s="144" t="str">
        <f>'[1]6'!B13</f>
        <v>    其他社会保障和就业支出</v>
      </c>
      <c r="B15" s="146"/>
      <c r="C15" s="146">
        <f>C16</f>
        <v>3.28</v>
      </c>
      <c r="D15" s="199"/>
      <c r="E15" s="200"/>
    </row>
    <row r="16" spans="1:5" ht="22.5" customHeight="1">
      <c r="A16" s="144" t="str">
        <f>'[1]6'!B14</f>
        <v>       其他社会保障和就业支出</v>
      </c>
      <c r="B16" s="116"/>
      <c r="C16" s="146">
        <v>3.28</v>
      </c>
      <c r="D16" s="198"/>
      <c r="E16" s="124"/>
    </row>
    <row r="17" spans="1:5" ht="22.5" customHeight="1">
      <c r="A17" s="162" t="str">
        <f>'[1]6'!B15</f>
        <v>卫生健康支出</v>
      </c>
      <c r="B17" s="116">
        <f>C17+D17</f>
        <v>49.599999999999994</v>
      </c>
      <c r="C17" s="116">
        <f>C18</f>
        <v>49.599999999999994</v>
      </c>
      <c r="D17" s="198"/>
      <c r="E17" s="124"/>
    </row>
    <row r="18" spans="1:5" ht="22.5" customHeight="1">
      <c r="A18" s="144" t="str">
        <f>'[1]6'!B16</f>
        <v>    行政事业单位医疗</v>
      </c>
      <c r="B18" s="146"/>
      <c r="C18" s="146">
        <f>C19+C20+C21</f>
        <v>49.599999999999994</v>
      </c>
      <c r="D18" s="199"/>
      <c r="E18" s="200"/>
    </row>
    <row r="19" spans="1:5" ht="22.5" customHeight="1">
      <c r="A19" s="144" t="str">
        <f>'[1]6'!B17</f>
        <v>        行政单位医疗</v>
      </c>
      <c r="B19" s="146"/>
      <c r="C19" s="146">
        <v>35.41</v>
      </c>
      <c r="D19" s="199"/>
      <c r="E19" s="200"/>
    </row>
    <row r="20" spans="1:5" ht="22.5" customHeight="1">
      <c r="A20" s="144" t="str">
        <f>'[1]6'!B18</f>
        <v>        事业单位医疗</v>
      </c>
      <c r="B20" s="116"/>
      <c r="C20" s="116"/>
      <c r="D20" s="116"/>
      <c r="E20" s="124"/>
    </row>
    <row r="21" spans="1:5" ht="22.5" customHeight="1">
      <c r="A21" s="144" t="str">
        <f>'[1]6'!B19</f>
        <v>        公务员医疗补助</v>
      </c>
      <c r="B21" s="116"/>
      <c r="C21" s="146">
        <v>14.19</v>
      </c>
      <c r="D21" s="116"/>
      <c r="E21" s="124"/>
    </row>
    <row r="22" spans="1:5" ht="22.5" customHeight="1">
      <c r="A22" s="162" t="str">
        <f>'[1]6'!B20</f>
        <v>住房保障支出</v>
      </c>
      <c r="B22" s="116">
        <f>C22+D22</f>
        <v>62.35</v>
      </c>
      <c r="C22" s="116">
        <f>C23</f>
        <v>62.35</v>
      </c>
      <c r="D22" s="146"/>
      <c r="E22" s="200"/>
    </row>
    <row r="23" spans="1:5" ht="22.5" customHeight="1">
      <c r="A23" s="144" t="str">
        <f>'[1]6'!B21</f>
        <v>   住房改革支出</v>
      </c>
      <c r="B23" s="116"/>
      <c r="C23" s="146">
        <f>C24</f>
        <v>62.35</v>
      </c>
      <c r="D23" s="116"/>
      <c r="E23" s="124"/>
    </row>
    <row r="24" spans="1:5" ht="22.5" customHeight="1">
      <c r="A24" s="144" t="str">
        <f>'[1]6'!B22</f>
        <v>       住房公积金</v>
      </c>
      <c r="B24" s="146"/>
      <c r="C24" s="146">
        <v>62.35</v>
      </c>
      <c r="D24" s="199"/>
      <c r="E24" s="200"/>
    </row>
    <row r="25" spans="1:5" ht="22.5" customHeight="1">
      <c r="A25" s="173" t="s">
        <v>101</v>
      </c>
      <c r="B25" s="146"/>
      <c r="C25" s="146"/>
      <c r="D25" s="146"/>
      <c r="E25" s="200"/>
    </row>
    <row r="26" spans="1:5" ht="22.5" customHeight="1">
      <c r="A26" s="165" t="s">
        <v>102</v>
      </c>
      <c r="B26" s="116"/>
      <c r="C26" s="116"/>
      <c r="D26" s="198"/>
      <c r="E26" s="124"/>
    </row>
  </sheetData>
  <sheetProtection/>
  <mergeCells count="1">
    <mergeCell ref="A3:E3"/>
  </mergeCells>
  <printOptions horizontalCentered="1" verticalCentered="1"/>
  <pageMargins left="0.751388888888889" right="0.751388888888889" top="0.267361111111111" bottom="0.267361111111111" header="0.275"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38"/>
  <sheetViews>
    <sheetView zoomScaleSheetLayoutView="100" workbookViewId="0" topLeftCell="A1">
      <pane xSplit="1" ySplit="6" topLeftCell="B10" activePane="bottomRight" state="frozen"/>
      <selection pane="bottomRight" activeCell="B8" sqref="B8"/>
    </sheetView>
  </sheetViews>
  <sheetFormatPr defaultColWidth="10.00390625" defaultRowHeight="15"/>
  <cols>
    <col min="1" max="4" width="32.8515625" style="0" customWidth="1"/>
    <col min="5" max="5" width="18.7109375" style="0" customWidth="1"/>
    <col min="6" max="8" width="9.7109375" style="0" customWidth="1"/>
  </cols>
  <sheetData>
    <row r="1" ht="14.25">
      <c r="A1" s="189" t="s">
        <v>10</v>
      </c>
    </row>
    <row r="2" spans="1:7" ht="14.25" customHeight="1">
      <c r="A2" s="96"/>
      <c r="B2" s="96"/>
      <c r="C2" s="96"/>
      <c r="D2" s="96"/>
      <c r="E2" s="96"/>
      <c r="F2" s="96"/>
      <c r="G2" s="96"/>
    </row>
    <row r="3" spans="1:7" ht="22.5" customHeight="1">
      <c r="A3" s="97" t="s">
        <v>11</v>
      </c>
      <c r="B3" s="97"/>
      <c r="C3" s="97"/>
      <c r="D3" s="97"/>
      <c r="E3" s="96"/>
      <c r="F3" s="96"/>
      <c r="G3" s="96"/>
    </row>
    <row r="4" spans="1:7" ht="16.5" customHeight="1">
      <c r="A4" s="107"/>
      <c r="B4" s="107"/>
      <c r="C4" s="135" t="s">
        <v>37</v>
      </c>
      <c r="D4" s="135"/>
      <c r="E4" s="107"/>
      <c r="F4" s="107"/>
      <c r="G4" s="107"/>
    </row>
    <row r="5" spans="1:7" ht="18" customHeight="1">
      <c r="A5" s="137" t="s">
        <v>38</v>
      </c>
      <c r="B5" s="137"/>
      <c r="C5" s="137" t="s">
        <v>39</v>
      </c>
      <c r="D5" s="137"/>
      <c r="E5" s="107"/>
      <c r="F5" s="107"/>
      <c r="G5" s="107"/>
    </row>
    <row r="6" spans="1:7" ht="18" customHeight="1">
      <c r="A6" s="108" t="s">
        <v>40</v>
      </c>
      <c r="B6" s="108" t="s">
        <v>41</v>
      </c>
      <c r="C6" s="108" t="s">
        <v>40</v>
      </c>
      <c r="D6" s="108" t="s">
        <v>96</v>
      </c>
      <c r="E6" s="107"/>
      <c r="F6" s="107"/>
      <c r="G6" s="107"/>
    </row>
    <row r="7" spans="1:7" s="102" customFormat="1" ht="18" customHeight="1">
      <c r="A7" s="190" t="s">
        <v>103</v>
      </c>
      <c r="B7" s="191"/>
      <c r="C7" s="190" t="s">
        <v>104</v>
      </c>
      <c r="D7" s="191"/>
      <c r="E7" s="106"/>
      <c r="F7" s="106"/>
      <c r="G7" s="106"/>
    </row>
    <row r="8" spans="1:7" ht="13.5" customHeight="1">
      <c r="A8" s="192" t="s">
        <v>105</v>
      </c>
      <c r="B8" s="191">
        <v>909.24</v>
      </c>
      <c r="C8" s="192" t="s">
        <v>106</v>
      </c>
      <c r="D8" s="191">
        <v>717.23</v>
      </c>
      <c r="E8" s="107"/>
      <c r="F8" s="107"/>
      <c r="G8" s="107"/>
    </row>
    <row r="9" spans="1:7" ht="13.5" customHeight="1">
      <c r="A9" s="192" t="s">
        <v>107</v>
      </c>
      <c r="B9" s="193"/>
      <c r="C9" s="192" t="s">
        <v>108</v>
      </c>
      <c r="D9" s="191"/>
      <c r="E9" s="107"/>
      <c r="F9" s="107"/>
      <c r="G9" s="107"/>
    </row>
    <row r="10" spans="1:7" ht="13.5" customHeight="1">
      <c r="A10" s="192" t="s">
        <v>109</v>
      </c>
      <c r="B10" s="193"/>
      <c r="C10" s="192" t="s">
        <v>110</v>
      </c>
      <c r="D10" s="191"/>
      <c r="E10" s="107"/>
      <c r="F10" s="107"/>
      <c r="G10" s="107"/>
    </row>
    <row r="11" spans="1:7" ht="13.5" customHeight="1">
      <c r="A11" s="192"/>
      <c r="B11" s="194"/>
      <c r="C11" s="192" t="s">
        <v>111</v>
      </c>
      <c r="D11" s="191"/>
      <c r="E11" s="107"/>
      <c r="F11" s="107"/>
      <c r="G11" s="107"/>
    </row>
    <row r="12" spans="1:7" ht="13.5" customHeight="1">
      <c r="A12" s="192"/>
      <c r="B12" s="194"/>
      <c r="C12" s="192" t="s">
        <v>112</v>
      </c>
      <c r="D12" s="191"/>
      <c r="E12" s="107"/>
      <c r="F12" s="107"/>
      <c r="G12" s="107"/>
    </row>
    <row r="13" spans="1:7" ht="13.5" customHeight="1">
      <c r="A13" s="192"/>
      <c r="B13" s="194"/>
      <c r="C13" s="192" t="s">
        <v>113</v>
      </c>
      <c r="D13" s="191"/>
      <c r="E13" s="107"/>
      <c r="F13" s="107"/>
      <c r="G13" s="107"/>
    </row>
    <row r="14" spans="1:7" ht="13.5" customHeight="1">
      <c r="A14" s="190"/>
      <c r="B14" s="195"/>
      <c r="C14" s="192" t="s">
        <v>114</v>
      </c>
      <c r="D14" s="191"/>
      <c r="E14" s="107"/>
      <c r="F14" s="107"/>
      <c r="G14" s="107"/>
    </row>
    <row r="15" spans="1:7" ht="13.5" customHeight="1">
      <c r="A15" s="192"/>
      <c r="B15" s="194"/>
      <c r="C15" s="192" t="s">
        <v>115</v>
      </c>
      <c r="D15" s="191">
        <v>80.06</v>
      </c>
      <c r="E15" s="107"/>
      <c r="F15" s="107"/>
      <c r="G15" s="106"/>
    </row>
    <row r="16" spans="1:7" ht="13.5" customHeight="1">
      <c r="A16" s="192"/>
      <c r="B16" s="194"/>
      <c r="C16" s="192" t="s">
        <v>116</v>
      </c>
      <c r="D16" s="191"/>
      <c r="E16" s="107"/>
      <c r="F16" s="107"/>
      <c r="G16" s="107"/>
    </row>
    <row r="17" spans="1:7" ht="13.5" customHeight="1">
      <c r="A17" s="192"/>
      <c r="B17" s="194"/>
      <c r="C17" s="192" t="s">
        <v>117</v>
      </c>
      <c r="D17" s="191">
        <v>49.6</v>
      </c>
      <c r="E17" s="107"/>
      <c r="F17" s="107"/>
      <c r="G17" s="107"/>
    </row>
    <row r="18" spans="1:7" ht="13.5" customHeight="1">
      <c r="A18" s="192"/>
      <c r="B18" s="194"/>
      <c r="C18" s="192" t="s">
        <v>118</v>
      </c>
      <c r="D18" s="191"/>
      <c r="E18" s="107"/>
      <c r="F18" s="107"/>
      <c r="G18" s="107"/>
    </row>
    <row r="19" spans="1:7" ht="13.5" customHeight="1">
      <c r="A19" s="192"/>
      <c r="B19" s="194"/>
      <c r="C19" s="192" t="s">
        <v>119</v>
      </c>
      <c r="D19" s="191"/>
      <c r="E19" s="107"/>
      <c r="F19" s="107"/>
      <c r="G19" s="107"/>
    </row>
    <row r="20" spans="1:7" ht="13.5" customHeight="1">
      <c r="A20" s="192"/>
      <c r="B20" s="192"/>
      <c r="C20" s="192" t="s">
        <v>120</v>
      </c>
      <c r="D20" s="191"/>
      <c r="E20" s="107"/>
      <c r="F20" s="107"/>
      <c r="G20" s="107"/>
    </row>
    <row r="21" spans="1:7" ht="13.5" customHeight="1">
      <c r="A21" s="192"/>
      <c r="B21" s="192"/>
      <c r="C21" s="192" t="s">
        <v>121</v>
      </c>
      <c r="D21" s="191"/>
      <c r="E21" s="107"/>
      <c r="F21" s="107"/>
      <c r="G21" s="107"/>
    </row>
    <row r="22" spans="1:7" ht="13.5" customHeight="1">
      <c r="A22" s="192"/>
      <c r="B22" s="192"/>
      <c r="C22" s="192" t="s">
        <v>122</v>
      </c>
      <c r="D22" s="191"/>
      <c r="E22" s="107"/>
      <c r="F22" s="107"/>
      <c r="G22" s="107"/>
    </row>
    <row r="23" spans="1:7" ht="13.5" customHeight="1">
      <c r="A23" s="192"/>
      <c r="B23" s="192"/>
      <c r="C23" s="192" t="s">
        <v>123</v>
      </c>
      <c r="D23" s="191"/>
      <c r="E23" s="107"/>
      <c r="F23" s="107"/>
      <c r="G23" s="107"/>
    </row>
    <row r="24" spans="1:7" ht="13.5" customHeight="1">
      <c r="A24" s="192"/>
      <c r="B24" s="192"/>
      <c r="C24" s="192" t="s">
        <v>124</v>
      </c>
      <c r="D24" s="191"/>
      <c r="E24" s="107"/>
      <c r="F24" s="107"/>
      <c r="G24" s="107"/>
    </row>
    <row r="25" spans="1:7" ht="13.5" customHeight="1">
      <c r="A25" s="192"/>
      <c r="B25" s="192"/>
      <c r="C25" s="192" t="s">
        <v>125</v>
      </c>
      <c r="D25" s="191"/>
      <c r="E25" s="107"/>
      <c r="F25" s="107"/>
      <c r="G25" s="107"/>
    </row>
    <row r="26" spans="1:7" ht="13.5" customHeight="1">
      <c r="A26" s="192"/>
      <c r="B26" s="192"/>
      <c r="C26" s="192" t="s">
        <v>126</v>
      </c>
      <c r="D26" s="191"/>
      <c r="E26" s="107"/>
      <c r="F26" s="107"/>
      <c r="G26" s="107"/>
    </row>
    <row r="27" spans="1:7" ht="13.5" customHeight="1">
      <c r="A27" s="192"/>
      <c r="B27" s="192"/>
      <c r="C27" s="192" t="s">
        <v>127</v>
      </c>
      <c r="D27" s="191">
        <v>62.35</v>
      </c>
      <c r="E27" s="107"/>
      <c r="F27" s="107"/>
      <c r="G27" s="107"/>
    </row>
    <row r="28" spans="1:7" ht="13.5" customHeight="1">
      <c r="A28" s="192"/>
      <c r="B28" s="192"/>
      <c r="C28" s="192" t="s">
        <v>128</v>
      </c>
      <c r="D28" s="191"/>
      <c r="E28" s="107"/>
      <c r="F28" s="107"/>
      <c r="G28" s="107"/>
    </row>
    <row r="29" spans="1:7" ht="13.5" customHeight="1">
      <c r="A29" s="192"/>
      <c r="B29" s="192"/>
      <c r="C29" s="192" t="s">
        <v>129</v>
      </c>
      <c r="D29" s="191"/>
      <c r="E29" s="107"/>
      <c r="F29" s="107"/>
      <c r="G29" s="107"/>
    </row>
    <row r="30" spans="1:7" ht="13.5" customHeight="1">
      <c r="A30" s="192"/>
      <c r="B30" s="192"/>
      <c r="C30" s="192" t="s">
        <v>130</v>
      </c>
      <c r="D30" s="191"/>
      <c r="E30" s="107"/>
      <c r="F30" s="107"/>
      <c r="G30" s="107"/>
    </row>
    <row r="31" spans="1:7" ht="13.5" customHeight="1">
      <c r="A31" s="192"/>
      <c r="B31" s="192"/>
      <c r="C31" s="192" t="s">
        <v>131</v>
      </c>
      <c r="D31" s="191"/>
      <c r="E31" s="107"/>
      <c r="F31" s="107"/>
      <c r="G31" s="107"/>
    </row>
    <row r="32" spans="1:7" ht="13.5" customHeight="1">
      <c r="A32" s="192"/>
      <c r="B32" s="192"/>
      <c r="C32" s="192" t="s">
        <v>132</v>
      </c>
      <c r="D32" s="191"/>
      <c r="E32" s="107"/>
      <c r="F32" s="107"/>
      <c r="G32" s="107"/>
    </row>
    <row r="33" spans="1:7" ht="13.5" customHeight="1">
      <c r="A33" s="192"/>
      <c r="B33" s="192"/>
      <c r="C33" s="192" t="s">
        <v>133</v>
      </c>
      <c r="D33" s="191"/>
      <c r="E33" s="107"/>
      <c r="F33" s="107"/>
      <c r="G33" s="107"/>
    </row>
    <row r="34" spans="1:7" ht="13.5" customHeight="1">
      <c r="A34" s="192"/>
      <c r="B34" s="192"/>
      <c r="C34" s="192" t="s">
        <v>134</v>
      </c>
      <c r="D34" s="191"/>
      <c r="E34" s="107"/>
      <c r="F34" s="107"/>
      <c r="G34" s="107"/>
    </row>
    <row r="35" spans="1:7" ht="13.5" customHeight="1">
      <c r="A35" s="192"/>
      <c r="B35" s="192"/>
      <c r="C35" s="192" t="s">
        <v>135</v>
      </c>
      <c r="D35" s="191"/>
      <c r="E35" s="107"/>
      <c r="F35" s="107"/>
      <c r="G35" s="107"/>
    </row>
    <row r="36" spans="1:7" ht="13.5" customHeight="1">
      <c r="A36" s="192"/>
      <c r="B36" s="192"/>
      <c r="C36" s="192" t="s">
        <v>136</v>
      </c>
      <c r="D36" s="196"/>
      <c r="E36" s="107"/>
      <c r="F36" s="107"/>
      <c r="G36" s="107"/>
    </row>
    <row r="37" spans="1:7" ht="13.5" customHeight="1">
      <c r="A37" s="192"/>
      <c r="B37" s="192"/>
      <c r="C37" s="192" t="s">
        <v>137</v>
      </c>
      <c r="D37" s="197"/>
      <c r="E37" s="107"/>
      <c r="F37" s="107"/>
      <c r="G37" s="107"/>
    </row>
    <row r="38" spans="1:7" ht="18" customHeight="1">
      <c r="A38" s="112" t="s">
        <v>138</v>
      </c>
      <c r="B38" s="191">
        <f>SUM(B7:B37)</f>
        <v>909.24</v>
      </c>
      <c r="C38" s="112" t="s">
        <v>139</v>
      </c>
      <c r="D38" s="191">
        <f>SUM(D8:D37)</f>
        <v>909.24</v>
      </c>
      <c r="E38" s="106"/>
      <c r="F38" s="107"/>
      <c r="G38" s="107"/>
    </row>
  </sheetData>
  <sheetProtection/>
  <mergeCells count="4">
    <mergeCell ref="A3:D3"/>
    <mergeCell ref="C4:D4"/>
    <mergeCell ref="A5:B5"/>
    <mergeCell ref="C5:D5"/>
  </mergeCells>
  <printOptions horizontalCentered="1" verticalCentered="1"/>
  <pageMargins left="0.751388888888889" right="0.751388888888889"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tabColor theme="0"/>
  </sheetPr>
  <dimension ref="A1:K16"/>
  <sheetViews>
    <sheetView zoomScaleSheetLayoutView="100" workbookViewId="0" topLeftCell="A1">
      <selection activeCell="E7" sqref="E7:E9"/>
    </sheetView>
  </sheetViews>
  <sheetFormatPr defaultColWidth="10.00390625" defaultRowHeight="15"/>
  <cols>
    <col min="1" max="1" width="20.421875" style="0" customWidth="1"/>
    <col min="2" max="2" width="14.421875" style="0" customWidth="1"/>
    <col min="3" max="3" width="14.8515625" style="0" customWidth="1"/>
    <col min="4" max="4" width="12.28125" style="0" customWidth="1"/>
    <col min="5" max="5" width="15.140625" style="0" customWidth="1"/>
    <col min="6" max="6" width="8.00390625" style="0" customWidth="1"/>
    <col min="7" max="8" width="9.421875" style="0" customWidth="1"/>
    <col min="9" max="9" width="8.28125" style="0" customWidth="1"/>
    <col min="10" max="11" width="9.421875" style="0" customWidth="1"/>
  </cols>
  <sheetData>
    <row r="1" ht="14.25">
      <c r="A1" s="6" t="s">
        <v>12</v>
      </c>
    </row>
    <row r="2" spans="1:11" ht="14.25" customHeight="1">
      <c r="A2" s="96"/>
      <c r="B2" s="96"/>
      <c r="C2" s="96"/>
      <c r="D2" s="96"/>
      <c r="E2" s="96"/>
      <c r="F2" s="96"/>
      <c r="G2" s="96"/>
      <c r="H2" s="96"/>
      <c r="I2" s="96"/>
      <c r="J2" s="96"/>
      <c r="K2" s="96"/>
    </row>
    <row r="3" spans="1:11" ht="39.75" customHeight="1">
      <c r="A3" s="97" t="s">
        <v>13</v>
      </c>
      <c r="B3" s="97"/>
      <c r="C3" s="97"/>
      <c r="D3" s="97"/>
      <c r="E3" s="97"/>
      <c r="F3" s="97"/>
      <c r="G3" s="97"/>
      <c r="H3" s="97"/>
      <c r="I3" s="97"/>
      <c r="J3" s="97"/>
      <c r="K3" s="97"/>
    </row>
    <row r="4" spans="1:11" ht="22.5" customHeight="1">
      <c r="A4" s="107"/>
      <c r="B4" s="107"/>
      <c r="C4" s="107"/>
      <c r="D4" s="107"/>
      <c r="E4" s="107"/>
      <c r="F4" s="107"/>
      <c r="G4" s="107"/>
      <c r="H4" s="107"/>
      <c r="I4" s="107"/>
      <c r="J4" s="135" t="s">
        <v>37</v>
      </c>
      <c r="K4" s="135"/>
    </row>
    <row r="5" spans="1:11" ht="22.5" customHeight="1">
      <c r="A5" s="137" t="s">
        <v>140</v>
      </c>
      <c r="B5" s="137" t="s">
        <v>96</v>
      </c>
      <c r="C5" s="137" t="s">
        <v>141</v>
      </c>
      <c r="D5" s="137"/>
      <c r="E5" s="108"/>
      <c r="F5" s="137" t="s">
        <v>142</v>
      </c>
      <c r="G5" s="137"/>
      <c r="H5" s="137"/>
      <c r="I5" s="137" t="s">
        <v>143</v>
      </c>
      <c r="J5" s="137"/>
      <c r="K5" s="137"/>
    </row>
    <row r="6" spans="1:11" ht="22.5" customHeight="1">
      <c r="A6" s="137"/>
      <c r="B6" s="108"/>
      <c r="C6" s="109" t="s">
        <v>96</v>
      </c>
      <c r="D6" s="110" t="s">
        <v>93</v>
      </c>
      <c r="E6" s="111" t="s">
        <v>94</v>
      </c>
      <c r="F6" s="179" t="s">
        <v>96</v>
      </c>
      <c r="G6" s="99" t="s">
        <v>93</v>
      </c>
      <c r="H6" s="99" t="s">
        <v>94</v>
      </c>
      <c r="I6" s="99" t="s">
        <v>96</v>
      </c>
      <c r="J6" s="99" t="s">
        <v>93</v>
      </c>
      <c r="K6" s="99" t="s">
        <v>94</v>
      </c>
    </row>
    <row r="7" spans="1:11" ht="30.75" customHeight="1">
      <c r="A7" s="123" t="s">
        <v>96</v>
      </c>
      <c r="B7" s="116">
        <f>C7+F7+I7</f>
        <v>717.23</v>
      </c>
      <c r="C7" s="116">
        <f>C8</f>
        <v>717.23</v>
      </c>
      <c r="D7" s="180">
        <f>D8</f>
        <v>717.23</v>
      </c>
      <c r="E7" s="181">
        <f>E8</f>
        <v>0</v>
      </c>
      <c r="F7" s="181">
        <f aca="true" t="shared" si="0" ref="D7:K7">F8</f>
        <v>0</v>
      </c>
      <c r="G7" s="116">
        <f t="shared" si="0"/>
        <v>0</v>
      </c>
      <c r="H7" s="116">
        <f t="shared" si="0"/>
        <v>0</v>
      </c>
      <c r="I7" s="116">
        <f t="shared" si="0"/>
        <v>0</v>
      </c>
      <c r="J7" s="116">
        <f t="shared" si="0"/>
        <v>0</v>
      </c>
      <c r="K7" s="116">
        <f t="shared" si="0"/>
        <v>0</v>
      </c>
    </row>
    <row r="8" spans="1:11" ht="30.75" customHeight="1">
      <c r="A8" s="182" t="s">
        <v>144</v>
      </c>
      <c r="B8" s="116">
        <f>C8+F8+I8</f>
        <v>717.23</v>
      </c>
      <c r="C8" s="116">
        <f>C9</f>
        <v>717.23</v>
      </c>
      <c r="D8" s="180">
        <f>D9</f>
        <v>717.23</v>
      </c>
      <c r="E8" s="181">
        <f>E9</f>
        <v>0</v>
      </c>
      <c r="F8" s="181">
        <f aca="true" t="shared" si="1" ref="D8:K8">F9</f>
        <v>0</v>
      </c>
      <c r="G8" s="116">
        <f t="shared" si="1"/>
        <v>0</v>
      </c>
      <c r="H8" s="116">
        <f t="shared" si="1"/>
        <v>0</v>
      </c>
      <c r="I8" s="116">
        <f t="shared" si="1"/>
        <v>0</v>
      </c>
      <c r="J8" s="116">
        <f t="shared" si="1"/>
        <v>0</v>
      </c>
      <c r="K8" s="116">
        <f t="shared" si="1"/>
        <v>0</v>
      </c>
    </row>
    <row r="9" spans="1:11" ht="30.75" customHeight="1">
      <c r="A9" s="182" t="s">
        <v>144</v>
      </c>
      <c r="B9" s="116">
        <f>C9+F9+I9</f>
        <v>717.23</v>
      </c>
      <c r="C9" s="146">
        <f>D9+F16</f>
        <v>717.23</v>
      </c>
      <c r="D9" s="183">
        <f>656.83+60.4</f>
        <v>717.23</v>
      </c>
      <c r="E9" s="181">
        <f>E10</f>
        <v>0</v>
      </c>
      <c r="F9" s="184"/>
      <c r="G9" s="185"/>
      <c r="H9" s="186"/>
      <c r="I9" s="186"/>
      <c r="J9" s="186"/>
      <c r="K9" s="186"/>
    </row>
    <row r="14" ht="14.25">
      <c r="F14" s="187"/>
    </row>
    <row r="15" ht="14.25">
      <c r="F15" s="187"/>
    </row>
    <row r="16" ht="14.25">
      <c r="F16" s="188"/>
    </row>
  </sheetData>
  <sheetProtection/>
  <mergeCells count="7">
    <mergeCell ref="A3:K3"/>
    <mergeCell ref="J4:K4"/>
    <mergeCell ref="C5:E5"/>
    <mergeCell ref="F5:H5"/>
    <mergeCell ref="I5:K5"/>
    <mergeCell ref="A5:A6"/>
    <mergeCell ref="B5:B6"/>
  </mergeCells>
  <printOptions horizontalCentered="1"/>
  <pageMargins left="0.7513888888888889" right="0.7513888888888889" top="0.66875" bottom="0.2673611111111111"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theme="0"/>
  </sheetPr>
  <dimension ref="A1:E27"/>
  <sheetViews>
    <sheetView zoomScaleSheetLayoutView="100" workbookViewId="0" topLeftCell="A1">
      <selection activeCell="H12" sqref="H12"/>
    </sheetView>
  </sheetViews>
  <sheetFormatPr defaultColWidth="10.00390625" defaultRowHeight="15"/>
  <cols>
    <col min="1" max="1" width="27.140625" style="0" customWidth="1"/>
    <col min="2" max="2" width="31.00390625" style="0" customWidth="1"/>
    <col min="3" max="3" width="19.140625" style="154" customWidth="1"/>
    <col min="4" max="4" width="19.421875" style="154" customWidth="1"/>
    <col min="5" max="5" width="18.421875" style="154" customWidth="1"/>
  </cols>
  <sheetData>
    <row r="1" ht="14.25">
      <c r="A1" s="6" t="s">
        <v>14</v>
      </c>
    </row>
    <row r="2" ht="14.25" customHeight="1">
      <c r="A2" s="155"/>
    </row>
    <row r="3" spans="1:5" ht="27" customHeight="1">
      <c r="A3" s="97" t="s">
        <v>15</v>
      </c>
      <c r="B3" s="97"/>
      <c r="C3" s="97"/>
      <c r="D3" s="97"/>
      <c r="E3" s="97"/>
    </row>
    <row r="4" spans="1:5" ht="21.75" customHeight="1">
      <c r="A4" s="107"/>
      <c r="B4" s="107"/>
      <c r="C4" s="156" t="s">
        <v>37</v>
      </c>
      <c r="D4" s="156"/>
      <c r="E4" s="156"/>
    </row>
    <row r="5" spans="1:5" ht="22.5" customHeight="1">
      <c r="A5" s="137" t="s">
        <v>91</v>
      </c>
      <c r="B5" s="137"/>
      <c r="C5" s="137" t="s">
        <v>141</v>
      </c>
      <c r="D5" s="137"/>
      <c r="E5" s="137"/>
    </row>
    <row r="6" spans="1:5" ht="22.5" customHeight="1">
      <c r="A6" s="157" t="s">
        <v>145</v>
      </c>
      <c r="B6" s="157" t="s">
        <v>146</v>
      </c>
      <c r="C6" s="158" t="s">
        <v>96</v>
      </c>
      <c r="D6" s="159" t="s">
        <v>93</v>
      </c>
      <c r="E6" s="159" t="s">
        <v>94</v>
      </c>
    </row>
    <row r="7" spans="1:5" ht="22.5" customHeight="1">
      <c r="A7" s="143"/>
      <c r="B7" s="142" t="s">
        <v>96</v>
      </c>
      <c r="C7" s="160">
        <f>D7+E7</f>
        <v>909.24</v>
      </c>
      <c r="D7" s="160">
        <f>D8+D15+D20+D25</f>
        <v>909.24</v>
      </c>
      <c r="E7" s="160"/>
    </row>
    <row r="8" spans="1:5" ht="22.5" customHeight="1">
      <c r="A8" s="161" t="s">
        <v>147</v>
      </c>
      <c r="B8" s="162" t="s">
        <v>97</v>
      </c>
      <c r="C8" s="163">
        <f>D8+E8</f>
        <v>717.23</v>
      </c>
      <c r="D8" s="163">
        <f>D9+D11</f>
        <v>717.23</v>
      </c>
      <c r="E8" s="112"/>
    </row>
    <row r="9" spans="1:5" ht="22.5" customHeight="1">
      <c r="A9" s="164" t="s">
        <v>148</v>
      </c>
      <c r="B9" s="165" t="s">
        <v>98</v>
      </c>
      <c r="C9" s="163"/>
      <c r="D9" s="166">
        <v>2.9</v>
      </c>
      <c r="E9" s="111"/>
    </row>
    <row r="10" spans="1:5" ht="22.5" customHeight="1">
      <c r="A10" s="164" t="s">
        <v>149</v>
      </c>
      <c r="B10" s="167" t="s">
        <v>99</v>
      </c>
      <c r="C10" s="163"/>
      <c r="D10" s="166">
        <v>2.9</v>
      </c>
      <c r="E10" s="111"/>
    </row>
    <row r="11" spans="1:5" ht="22.5" customHeight="1">
      <c r="A11" s="168" t="s">
        <v>150</v>
      </c>
      <c r="B11" s="169" t="s">
        <v>100</v>
      </c>
      <c r="C11" s="166">
        <f>D11+E11</f>
        <v>714.33</v>
      </c>
      <c r="D11" s="166">
        <f>D12</f>
        <v>714.33</v>
      </c>
      <c r="E11" s="111"/>
    </row>
    <row r="12" spans="1:5" ht="22.5" customHeight="1">
      <c r="A12" s="170" t="s">
        <v>151</v>
      </c>
      <c r="B12" s="167" t="s">
        <v>152</v>
      </c>
      <c r="C12" s="166">
        <f>D12+E12</f>
        <v>714.33</v>
      </c>
      <c r="D12" s="171">
        <f>656.83+57.5</f>
        <v>714.33</v>
      </c>
      <c r="E12" s="111"/>
    </row>
    <row r="13" spans="1:5" ht="22.5" customHeight="1">
      <c r="A13" s="172" t="s">
        <v>153</v>
      </c>
      <c r="B13" s="173" t="s">
        <v>101</v>
      </c>
      <c r="C13" s="166"/>
      <c r="D13" s="171"/>
      <c r="E13" s="111"/>
    </row>
    <row r="14" spans="1:5" ht="22.5" customHeight="1">
      <c r="A14" s="174" t="s">
        <v>154</v>
      </c>
      <c r="B14" s="165" t="s">
        <v>102</v>
      </c>
      <c r="C14" s="166"/>
      <c r="D14" s="171"/>
      <c r="E14" s="111"/>
    </row>
    <row r="15" spans="1:5" ht="22.5" customHeight="1">
      <c r="A15" s="161" t="s">
        <v>155</v>
      </c>
      <c r="B15" s="162" t="s">
        <v>156</v>
      </c>
      <c r="C15" s="163">
        <f aca="true" t="shared" si="0" ref="C15:C27">D15+E15</f>
        <v>80.06</v>
      </c>
      <c r="D15" s="163">
        <f>D16+D18</f>
        <v>80.06</v>
      </c>
      <c r="E15" s="112"/>
    </row>
    <row r="16" spans="1:5" ht="22.5" customHeight="1">
      <c r="A16" s="175" t="s">
        <v>157</v>
      </c>
      <c r="B16" s="144" t="s">
        <v>158</v>
      </c>
      <c r="C16" s="166">
        <f t="shared" si="0"/>
        <v>76.78</v>
      </c>
      <c r="D16" s="166">
        <f>D17</f>
        <v>76.78</v>
      </c>
      <c r="E16" s="111"/>
    </row>
    <row r="17" spans="1:5" ht="22.5" customHeight="1">
      <c r="A17" s="175" t="s">
        <v>159</v>
      </c>
      <c r="B17" s="144" t="s">
        <v>160</v>
      </c>
      <c r="C17" s="166">
        <f t="shared" si="0"/>
        <v>76.78</v>
      </c>
      <c r="D17" s="176">
        <v>76.78</v>
      </c>
      <c r="E17" s="112"/>
    </row>
    <row r="18" spans="1:5" ht="22.5" customHeight="1">
      <c r="A18" s="175" t="s">
        <v>161</v>
      </c>
      <c r="B18" s="175" t="s">
        <v>162</v>
      </c>
      <c r="C18" s="166">
        <f t="shared" si="0"/>
        <v>3.28</v>
      </c>
      <c r="D18" s="166">
        <f>D19</f>
        <v>3.28</v>
      </c>
      <c r="E18" s="112"/>
    </row>
    <row r="19" spans="1:5" ht="22.5" customHeight="1">
      <c r="A19" s="175" t="s">
        <v>163</v>
      </c>
      <c r="B19" s="177" t="s">
        <v>164</v>
      </c>
      <c r="C19" s="166">
        <f t="shared" si="0"/>
        <v>3.28</v>
      </c>
      <c r="D19" s="176">
        <v>3.28</v>
      </c>
      <c r="E19" s="111"/>
    </row>
    <row r="20" spans="1:5" ht="22.5" customHeight="1">
      <c r="A20" s="175" t="s">
        <v>165</v>
      </c>
      <c r="B20" s="162" t="s">
        <v>166</v>
      </c>
      <c r="C20" s="163">
        <f t="shared" si="0"/>
        <v>49.599999999999994</v>
      </c>
      <c r="D20" s="163">
        <f>D21</f>
        <v>49.599999999999994</v>
      </c>
      <c r="E20" s="111"/>
    </row>
    <row r="21" spans="1:5" ht="22.5" customHeight="1">
      <c r="A21" s="175" t="s">
        <v>167</v>
      </c>
      <c r="B21" s="144" t="s">
        <v>168</v>
      </c>
      <c r="C21" s="166">
        <f t="shared" si="0"/>
        <v>49.599999999999994</v>
      </c>
      <c r="D21" s="166">
        <f>D22+D23+D24</f>
        <v>49.599999999999994</v>
      </c>
      <c r="E21" s="160"/>
    </row>
    <row r="22" spans="1:5" ht="22.5" customHeight="1">
      <c r="A22" s="175" t="s">
        <v>169</v>
      </c>
      <c r="B22" s="144" t="s">
        <v>170</v>
      </c>
      <c r="C22" s="166">
        <f t="shared" si="0"/>
        <v>35.41</v>
      </c>
      <c r="D22" s="176">
        <v>35.41</v>
      </c>
      <c r="E22" s="160"/>
    </row>
    <row r="23" spans="1:5" ht="22.5" customHeight="1">
      <c r="A23" s="175" t="s">
        <v>171</v>
      </c>
      <c r="B23" s="175" t="s">
        <v>172</v>
      </c>
      <c r="C23" s="166">
        <f t="shared" si="0"/>
        <v>0</v>
      </c>
      <c r="D23" s="176"/>
      <c r="E23" s="178"/>
    </row>
    <row r="24" spans="1:5" ht="22.5" customHeight="1">
      <c r="A24" s="175" t="s">
        <v>173</v>
      </c>
      <c r="B24" s="175" t="s">
        <v>174</v>
      </c>
      <c r="C24" s="166">
        <f t="shared" si="0"/>
        <v>14.19</v>
      </c>
      <c r="D24" s="176">
        <v>14.19</v>
      </c>
      <c r="E24" s="160"/>
    </row>
    <row r="25" spans="1:5" ht="22.5" customHeight="1">
      <c r="A25" s="175" t="s">
        <v>175</v>
      </c>
      <c r="B25" s="161" t="s">
        <v>176</v>
      </c>
      <c r="C25" s="163">
        <f t="shared" si="0"/>
        <v>62.35</v>
      </c>
      <c r="D25" s="163">
        <f>D26</f>
        <v>62.35</v>
      </c>
      <c r="E25" s="111"/>
    </row>
    <row r="26" spans="1:5" ht="22.5" customHeight="1">
      <c r="A26" s="175" t="s">
        <v>177</v>
      </c>
      <c r="B26" s="175" t="s">
        <v>178</v>
      </c>
      <c r="C26" s="166">
        <f t="shared" si="0"/>
        <v>62.35</v>
      </c>
      <c r="D26" s="166">
        <f>D27</f>
        <v>62.35</v>
      </c>
      <c r="E26" s="178"/>
    </row>
    <row r="27" spans="1:5" ht="22.5" customHeight="1">
      <c r="A27" s="175" t="s">
        <v>179</v>
      </c>
      <c r="B27" s="175" t="s">
        <v>180</v>
      </c>
      <c r="C27" s="166">
        <f t="shared" si="0"/>
        <v>62.35</v>
      </c>
      <c r="D27" s="166">
        <v>62.35</v>
      </c>
      <c r="E27" s="112"/>
    </row>
  </sheetData>
  <sheetProtection/>
  <mergeCells count="4">
    <mergeCell ref="A3:E3"/>
    <mergeCell ref="C4:E4"/>
    <mergeCell ref="A5:B5"/>
    <mergeCell ref="C5:E5"/>
  </mergeCells>
  <printOptions horizontalCentered="1" verticalCentered="1"/>
  <pageMargins left="0.751388888888889" right="0.751388888888889" top="0" bottom="0"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E53"/>
  <sheetViews>
    <sheetView view="pageBreakPreview" zoomScaleSheetLayoutView="100" workbookViewId="0" topLeftCell="A1">
      <pane xSplit="1" ySplit="6" topLeftCell="B43" activePane="bottomRight" state="frozen"/>
      <selection pane="bottomRight" activeCell="E12" sqref="E12"/>
    </sheetView>
  </sheetViews>
  <sheetFormatPr defaultColWidth="10.00390625" defaultRowHeight="15"/>
  <cols>
    <col min="1" max="1" width="13.7109375" style="126" customWidth="1"/>
    <col min="2" max="2" width="38.8515625" style="127" customWidth="1"/>
    <col min="3" max="3" width="25.00390625" style="0" customWidth="1"/>
    <col min="4" max="4" width="27.421875" style="128" customWidth="1"/>
    <col min="5" max="5" width="27.421875" style="0" customWidth="1"/>
  </cols>
  <sheetData>
    <row r="1" ht="14.25">
      <c r="A1" s="129" t="s">
        <v>16</v>
      </c>
    </row>
    <row r="2" spans="1:5" ht="12" customHeight="1">
      <c r="A2" s="130"/>
      <c r="B2" s="130"/>
      <c r="C2" s="96"/>
      <c r="D2" s="98"/>
      <c r="E2" s="96"/>
    </row>
    <row r="3" spans="1:5" ht="21" customHeight="1">
      <c r="A3" s="131" t="s">
        <v>17</v>
      </c>
      <c r="B3" s="131"/>
      <c r="C3" s="97"/>
      <c r="D3" s="132"/>
      <c r="E3" s="97"/>
    </row>
    <row r="4" spans="1:5" ht="15" customHeight="1">
      <c r="A4" s="133"/>
      <c r="B4" s="133"/>
      <c r="C4" s="107"/>
      <c r="D4" s="134"/>
      <c r="E4" s="135" t="s">
        <v>37</v>
      </c>
    </row>
    <row r="5" spans="1:5" ht="24" customHeight="1">
      <c r="A5" s="136" t="s">
        <v>181</v>
      </c>
      <c r="B5" s="136"/>
      <c r="C5" s="137" t="s">
        <v>182</v>
      </c>
      <c r="D5" s="125"/>
      <c r="E5" s="137"/>
    </row>
    <row r="6" spans="1:5" ht="18.75" customHeight="1">
      <c r="A6" s="136" t="s">
        <v>145</v>
      </c>
      <c r="B6" s="136" t="s">
        <v>146</v>
      </c>
      <c r="C6" s="108" t="s">
        <v>96</v>
      </c>
      <c r="D6" s="138" t="s">
        <v>183</v>
      </c>
      <c r="E6" s="108" t="s">
        <v>184</v>
      </c>
    </row>
    <row r="7" spans="1:5" ht="15" customHeight="1">
      <c r="A7" s="136"/>
      <c r="B7" s="139" t="s">
        <v>96</v>
      </c>
      <c r="C7" s="116">
        <f>D7+E7</f>
        <v>848.8000000000001</v>
      </c>
      <c r="D7" s="140">
        <f>D8+D27+D47</f>
        <v>766.7800000000001</v>
      </c>
      <c r="E7" s="116">
        <f>E8+E27+E47</f>
        <v>82.01999999999998</v>
      </c>
    </row>
    <row r="8" spans="1:5" ht="15" customHeight="1">
      <c r="A8" s="141" t="s">
        <v>185</v>
      </c>
      <c r="B8" s="142" t="s">
        <v>186</v>
      </c>
      <c r="C8" s="116">
        <f>D8+E8</f>
        <v>757.6800000000001</v>
      </c>
      <c r="D8" s="140">
        <f>SUM(D9:D26)</f>
        <v>757.6800000000001</v>
      </c>
      <c r="E8" s="116">
        <f>SUM(E9:E26)</f>
        <v>0</v>
      </c>
    </row>
    <row r="9" spans="1:5" ht="15" customHeight="1">
      <c r="A9" s="143" t="s">
        <v>187</v>
      </c>
      <c r="B9" s="144" t="s">
        <v>188</v>
      </c>
      <c r="C9" s="116">
        <f>D9+E9</f>
        <v>79.7</v>
      </c>
      <c r="D9" s="145">
        <v>79.7</v>
      </c>
      <c r="E9" s="146"/>
    </row>
    <row r="10" spans="1:5" ht="15" customHeight="1">
      <c r="A10" s="143" t="s">
        <v>187</v>
      </c>
      <c r="B10" s="144" t="s">
        <v>189</v>
      </c>
      <c r="C10" s="116">
        <f aca="true" t="shared" si="0" ref="C10:C29">D10+E10</f>
        <v>125.17</v>
      </c>
      <c r="D10" s="145">
        <v>125.17</v>
      </c>
      <c r="E10" s="146"/>
    </row>
    <row r="11" spans="1:5" ht="15" customHeight="1">
      <c r="A11" s="143" t="s">
        <v>190</v>
      </c>
      <c r="B11" s="144" t="s">
        <v>191</v>
      </c>
      <c r="C11" s="116">
        <f t="shared" si="0"/>
        <v>65.29</v>
      </c>
      <c r="D11" s="145">
        <v>65.29</v>
      </c>
      <c r="E11" s="146"/>
    </row>
    <row r="12" spans="1:5" ht="15" customHeight="1">
      <c r="A12" s="143" t="s">
        <v>190</v>
      </c>
      <c r="B12" s="144" t="s">
        <v>192</v>
      </c>
      <c r="C12" s="116">
        <f t="shared" si="0"/>
        <v>30.73</v>
      </c>
      <c r="D12" s="145">
        <v>30.73</v>
      </c>
      <c r="E12" s="146"/>
    </row>
    <row r="13" spans="1:5" ht="15" customHeight="1">
      <c r="A13" s="143" t="s">
        <v>193</v>
      </c>
      <c r="B13" s="147" t="s">
        <v>194</v>
      </c>
      <c r="C13" s="116">
        <f t="shared" si="0"/>
        <v>35.94</v>
      </c>
      <c r="D13" s="145">
        <v>35.94</v>
      </c>
      <c r="E13" s="146"/>
    </row>
    <row r="14" spans="1:5" ht="15" customHeight="1">
      <c r="A14" s="143" t="s">
        <v>193</v>
      </c>
      <c r="B14" s="147" t="s">
        <v>195</v>
      </c>
      <c r="C14" s="116">
        <f t="shared" si="0"/>
        <v>51.91</v>
      </c>
      <c r="D14" s="145">
        <v>51.91</v>
      </c>
      <c r="E14" s="146"/>
    </row>
    <row r="15" spans="1:5" ht="15" customHeight="1">
      <c r="A15" s="143" t="s">
        <v>193</v>
      </c>
      <c r="B15" s="148" t="s">
        <v>196</v>
      </c>
      <c r="C15" s="116">
        <f t="shared" si="0"/>
        <v>17.09</v>
      </c>
      <c r="D15" s="145">
        <v>17.09</v>
      </c>
      <c r="E15" s="146"/>
    </row>
    <row r="16" spans="1:5" ht="15" customHeight="1">
      <c r="A16" s="143" t="s">
        <v>193</v>
      </c>
      <c r="B16" s="148" t="s">
        <v>197</v>
      </c>
      <c r="C16" s="116">
        <f t="shared" si="0"/>
        <v>29.3</v>
      </c>
      <c r="D16" s="145">
        <v>29.3</v>
      </c>
      <c r="E16" s="146"/>
    </row>
    <row r="17" spans="1:5" ht="15" customHeight="1">
      <c r="A17" s="143" t="s">
        <v>193</v>
      </c>
      <c r="B17" s="144" t="s">
        <v>198</v>
      </c>
      <c r="C17" s="116">
        <f t="shared" si="0"/>
        <v>6.64</v>
      </c>
      <c r="D17" s="145">
        <v>6.64</v>
      </c>
      <c r="E17" s="146"/>
    </row>
    <row r="18" spans="1:5" ht="15" customHeight="1">
      <c r="A18" s="143" t="s">
        <v>199</v>
      </c>
      <c r="B18" s="148" t="s">
        <v>200</v>
      </c>
      <c r="C18" s="116">
        <f t="shared" si="0"/>
        <v>25.2</v>
      </c>
      <c r="D18" s="145">
        <v>25.2</v>
      </c>
      <c r="E18" s="146"/>
    </row>
    <row r="19" spans="1:5" ht="15" customHeight="1">
      <c r="A19" s="143" t="s">
        <v>199</v>
      </c>
      <c r="B19" s="148" t="s">
        <v>201</v>
      </c>
      <c r="C19" s="116">
        <f t="shared" si="0"/>
        <v>59.26</v>
      </c>
      <c r="D19" s="145">
        <v>59.26</v>
      </c>
      <c r="E19" s="146"/>
    </row>
    <row r="20" spans="1:5" ht="15" customHeight="1">
      <c r="A20" s="143" t="s">
        <v>190</v>
      </c>
      <c r="B20" s="144" t="s">
        <v>202</v>
      </c>
      <c r="C20" s="116">
        <f t="shared" si="0"/>
        <v>15.08</v>
      </c>
      <c r="D20" s="145">
        <v>15.08</v>
      </c>
      <c r="E20" s="146"/>
    </row>
    <row r="21" spans="1:5" ht="15" customHeight="1">
      <c r="A21" s="143" t="s">
        <v>190</v>
      </c>
      <c r="B21" s="144" t="s">
        <v>203</v>
      </c>
      <c r="C21" s="116">
        <f t="shared" si="0"/>
        <v>24.36</v>
      </c>
      <c r="D21" s="145">
        <v>24.36</v>
      </c>
      <c r="E21" s="146"/>
    </row>
    <row r="22" spans="1:5" ht="15" customHeight="1">
      <c r="A22" s="143">
        <v>30108</v>
      </c>
      <c r="B22" s="148" t="s">
        <v>204</v>
      </c>
      <c r="C22" s="116">
        <f t="shared" si="0"/>
        <v>76.78</v>
      </c>
      <c r="D22" s="149">
        <v>76.78</v>
      </c>
      <c r="E22" s="146"/>
    </row>
    <row r="23" spans="1:5" ht="15" customHeight="1">
      <c r="A23" s="143" t="s">
        <v>205</v>
      </c>
      <c r="B23" s="148" t="s">
        <v>206</v>
      </c>
      <c r="C23" s="116">
        <f t="shared" si="0"/>
        <v>35.41</v>
      </c>
      <c r="D23" s="149">
        <v>35.41</v>
      </c>
      <c r="E23" s="146"/>
    </row>
    <row r="24" spans="1:5" ht="15" customHeight="1">
      <c r="A24" s="143" t="s">
        <v>207</v>
      </c>
      <c r="B24" s="148" t="s">
        <v>208</v>
      </c>
      <c r="C24" s="116">
        <f t="shared" si="0"/>
        <v>14.19</v>
      </c>
      <c r="D24" s="149">
        <v>14.19</v>
      </c>
      <c r="E24" s="146"/>
    </row>
    <row r="25" spans="1:5" ht="15" customHeight="1">
      <c r="A25" s="143" t="s">
        <v>209</v>
      </c>
      <c r="B25" s="148" t="s">
        <v>210</v>
      </c>
      <c r="C25" s="116">
        <f t="shared" si="0"/>
        <v>3.28</v>
      </c>
      <c r="D25" s="149">
        <v>3.28</v>
      </c>
      <c r="E25" s="146"/>
    </row>
    <row r="26" spans="1:5" ht="15" customHeight="1">
      <c r="A26" s="143" t="s">
        <v>211</v>
      </c>
      <c r="B26" s="148" t="s">
        <v>212</v>
      </c>
      <c r="C26" s="116">
        <f t="shared" si="0"/>
        <v>62.35</v>
      </c>
      <c r="D26" s="150">
        <v>62.35</v>
      </c>
      <c r="E26" s="146"/>
    </row>
    <row r="27" spans="1:5" ht="15" customHeight="1">
      <c r="A27" s="141" t="s">
        <v>213</v>
      </c>
      <c r="B27" s="142" t="s">
        <v>214</v>
      </c>
      <c r="C27" s="116">
        <f t="shared" si="0"/>
        <v>81.46999999999998</v>
      </c>
      <c r="D27" s="140">
        <f>SUM(D28:D40)</f>
        <v>0</v>
      </c>
      <c r="E27" s="116">
        <f>SUM(E28:E46)</f>
        <v>81.46999999999998</v>
      </c>
    </row>
    <row r="28" spans="1:5" ht="15" customHeight="1">
      <c r="A28" s="143">
        <v>30201</v>
      </c>
      <c r="B28" s="148" t="s">
        <v>215</v>
      </c>
      <c r="C28" s="116">
        <f t="shared" si="0"/>
        <v>16.4</v>
      </c>
      <c r="D28" s="151"/>
      <c r="E28" s="152">
        <v>16.4</v>
      </c>
    </row>
    <row r="29" spans="1:5" ht="15" customHeight="1">
      <c r="A29" s="143">
        <v>30202</v>
      </c>
      <c r="B29" s="148" t="s">
        <v>216</v>
      </c>
      <c r="C29" s="116">
        <f t="shared" si="0"/>
        <v>2.48</v>
      </c>
      <c r="D29" s="151"/>
      <c r="E29" s="152">
        <v>2.48</v>
      </c>
    </row>
    <row r="30" spans="1:5" ht="15" customHeight="1">
      <c r="A30" s="143" t="s">
        <v>217</v>
      </c>
      <c r="B30" s="148" t="s">
        <v>218</v>
      </c>
      <c r="C30" s="116"/>
      <c r="D30" s="151"/>
      <c r="E30" s="152"/>
    </row>
    <row r="31" spans="1:5" ht="15" customHeight="1">
      <c r="A31" s="143">
        <v>30206</v>
      </c>
      <c r="B31" s="148" t="s">
        <v>219</v>
      </c>
      <c r="C31" s="116">
        <f>D31+E31</f>
        <v>1.4</v>
      </c>
      <c r="D31" s="151"/>
      <c r="E31" s="152">
        <v>1.4</v>
      </c>
    </row>
    <row r="32" spans="1:5" ht="15" customHeight="1">
      <c r="A32" s="143">
        <v>30207</v>
      </c>
      <c r="B32" s="148" t="s">
        <v>220</v>
      </c>
      <c r="C32" s="116">
        <f>D32+E32</f>
        <v>1</v>
      </c>
      <c r="D32" s="151"/>
      <c r="E32" s="152">
        <v>1</v>
      </c>
    </row>
    <row r="33" spans="1:5" ht="15" customHeight="1">
      <c r="A33" s="143" t="s">
        <v>221</v>
      </c>
      <c r="B33" s="148" t="s">
        <v>222</v>
      </c>
      <c r="C33" s="116"/>
      <c r="D33" s="151"/>
      <c r="E33" s="152"/>
    </row>
    <row r="34" spans="1:5" ht="15" customHeight="1">
      <c r="A34" s="143">
        <v>30211</v>
      </c>
      <c r="B34" s="148" t="s">
        <v>223</v>
      </c>
      <c r="C34" s="116">
        <f aca="true" t="shared" si="1" ref="C34:C47">D34+E34</f>
        <v>3</v>
      </c>
      <c r="D34" s="151"/>
      <c r="E34" s="152">
        <v>3</v>
      </c>
    </row>
    <row r="35" spans="1:5" ht="15" customHeight="1">
      <c r="A35" s="143">
        <v>30213</v>
      </c>
      <c r="B35" s="148" t="s">
        <v>224</v>
      </c>
      <c r="C35" s="116">
        <f t="shared" si="1"/>
        <v>2.5</v>
      </c>
      <c r="D35" s="151"/>
      <c r="E35" s="152">
        <v>2.5</v>
      </c>
    </row>
    <row r="36" spans="1:5" ht="15" customHeight="1">
      <c r="A36" s="143">
        <v>30214</v>
      </c>
      <c r="B36" s="148" t="s">
        <v>225</v>
      </c>
      <c r="C36" s="116">
        <f t="shared" si="1"/>
        <v>1</v>
      </c>
      <c r="D36" s="151"/>
      <c r="E36" s="152">
        <v>1</v>
      </c>
    </row>
    <row r="37" spans="1:5" ht="15" customHeight="1">
      <c r="A37" s="143">
        <v>30217</v>
      </c>
      <c r="B37" s="148" t="s">
        <v>226</v>
      </c>
      <c r="C37" s="116">
        <f t="shared" si="1"/>
        <v>1</v>
      </c>
      <c r="D37" s="151"/>
      <c r="E37" s="152">
        <v>1</v>
      </c>
    </row>
    <row r="38" spans="1:5" ht="15" customHeight="1">
      <c r="A38" s="143">
        <v>30228</v>
      </c>
      <c r="B38" s="148" t="s">
        <v>227</v>
      </c>
      <c r="C38" s="116">
        <f t="shared" si="1"/>
        <v>9.46</v>
      </c>
      <c r="D38" s="151"/>
      <c r="E38" s="152">
        <v>9.46</v>
      </c>
    </row>
    <row r="39" spans="1:5" ht="15" customHeight="1">
      <c r="A39" s="143">
        <v>30229</v>
      </c>
      <c r="B39" s="148" t="s">
        <v>228</v>
      </c>
      <c r="C39" s="116">
        <f t="shared" si="1"/>
        <v>11.83</v>
      </c>
      <c r="D39" s="151"/>
      <c r="E39" s="152">
        <v>11.83</v>
      </c>
    </row>
    <row r="40" spans="1:5" ht="15" customHeight="1">
      <c r="A40" s="143">
        <v>30239</v>
      </c>
      <c r="B40" s="148" t="s">
        <v>229</v>
      </c>
      <c r="C40" s="116">
        <f t="shared" si="1"/>
        <v>16.8</v>
      </c>
      <c r="D40" s="151"/>
      <c r="E40" s="152">
        <v>16.8</v>
      </c>
    </row>
    <row r="41" spans="1:5" ht="15" customHeight="1">
      <c r="A41" s="143">
        <v>30215</v>
      </c>
      <c r="B41" s="148" t="s">
        <v>230</v>
      </c>
      <c r="C41" s="116">
        <f t="shared" si="1"/>
        <v>2.3</v>
      </c>
      <c r="D41" s="151"/>
      <c r="E41" s="152">
        <v>2.3</v>
      </c>
    </row>
    <row r="42" spans="1:5" ht="15" customHeight="1">
      <c r="A42" s="143">
        <v>30226</v>
      </c>
      <c r="B42" s="148" t="s">
        <v>231</v>
      </c>
      <c r="C42" s="116">
        <f t="shared" si="1"/>
        <v>1</v>
      </c>
      <c r="D42" s="151"/>
      <c r="E42" s="152">
        <v>1</v>
      </c>
    </row>
    <row r="43" spans="1:5" ht="15" customHeight="1">
      <c r="A43" s="143">
        <v>30216</v>
      </c>
      <c r="B43" s="148" t="s">
        <v>232</v>
      </c>
      <c r="C43" s="116">
        <f t="shared" si="1"/>
        <v>1.6</v>
      </c>
      <c r="D43" s="151"/>
      <c r="E43" s="152">
        <v>1.6</v>
      </c>
    </row>
    <row r="44" spans="1:5" ht="15" customHeight="1">
      <c r="A44" s="143">
        <v>30205</v>
      </c>
      <c r="B44" s="148" t="s">
        <v>233</v>
      </c>
      <c r="C44" s="116">
        <f t="shared" si="1"/>
        <v>1</v>
      </c>
      <c r="D44" s="151"/>
      <c r="E44" s="152">
        <v>1</v>
      </c>
    </row>
    <row r="45" spans="1:5" ht="15" customHeight="1">
      <c r="A45" s="143">
        <v>30208</v>
      </c>
      <c r="B45" s="148" t="s">
        <v>234</v>
      </c>
      <c r="C45" s="116">
        <f t="shared" si="1"/>
        <v>1.5</v>
      </c>
      <c r="D45" s="151"/>
      <c r="E45" s="152">
        <v>1.5</v>
      </c>
    </row>
    <row r="46" spans="1:5" ht="15" customHeight="1">
      <c r="A46" s="143">
        <v>30231</v>
      </c>
      <c r="B46" s="148" t="s">
        <v>235</v>
      </c>
      <c r="C46" s="116">
        <f t="shared" si="1"/>
        <v>7.2</v>
      </c>
      <c r="D46" s="151"/>
      <c r="E46" s="152">
        <v>7.2</v>
      </c>
    </row>
    <row r="47" spans="1:5" ht="15" customHeight="1">
      <c r="A47" s="141" t="s">
        <v>236</v>
      </c>
      <c r="B47" s="142" t="s">
        <v>237</v>
      </c>
      <c r="C47" s="116">
        <f t="shared" si="1"/>
        <v>9.65</v>
      </c>
      <c r="D47" s="140">
        <f>SUM(D51:D53)</f>
        <v>9.1</v>
      </c>
      <c r="E47" s="116">
        <f>SUM(E51:E53)</f>
        <v>0.55</v>
      </c>
    </row>
    <row r="48" spans="1:5" ht="15" customHeight="1">
      <c r="A48" s="143" t="s">
        <v>238</v>
      </c>
      <c r="B48" s="148" t="s">
        <v>239</v>
      </c>
      <c r="C48" s="116"/>
      <c r="D48" s="140"/>
      <c r="E48" s="116"/>
    </row>
    <row r="49" spans="1:5" ht="15" customHeight="1">
      <c r="A49" s="143" t="s">
        <v>240</v>
      </c>
      <c r="B49" s="148" t="s">
        <v>241</v>
      </c>
      <c r="C49" s="116"/>
      <c r="D49" s="140"/>
      <c r="E49" s="116"/>
    </row>
    <row r="50" spans="1:5" ht="15" customHeight="1">
      <c r="A50" s="143" t="s">
        <v>242</v>
      </c>
      <c r="B50" s="148" t="s">
        <v>243</v>
      </c>
      <c r="C50" s="116"/>
      <c r="D50" s="140"/>
      <c r="E50" s="116"/>
    </row>
    <row r="51" spans="1:5" ht="15" customHeight="1">
      <c r="A51" s="143">
        <v>30305</v>
      </c>
      <c r="B51" s="148" t="s">
        <v>244</v>
      </c>
      <c r="C51" s="116">
        <f>D51+E51</f>
        <v>7.3</v>
      </c>
      <c r="D51" s="145">
        <v>7.3</v>
      </c>
      <c r="E51" s="152"/>
    </row>
    <row r="52" spans="1:5" ht="15" customHeight="1">
      <c r="A52" s="143">
        <v>30299</v>
      </c>
      <c r="B52" s="148" t="s">
        <v>245</v>
      </c>
      <c r="C52" s="116">
        <f>D52+E52</f>
        <v>0.55</v>
      </c>
      <c r="D52" s="153"/>
      <c r="E52" s="145">
        <v>0.55</v>
      </c>
    </row>
    <row r="53" spans="1:5" ht="15" customHeight="1">
      <c r="A53" s="143">
        <v>30205</v>
      </c>
      <c r="B53" s="148" t="s">
        <v>246</v>
      </c>
      <c r="C53" s="116">
        <f>D53+E53</f>
        <v>1.8</v>
      </c>
      <c r="D53" s="145">
        <v>1.8</v>
      </c>
      <c r="E53" s="152"/>
    </row>
  </sheetData>
  <sheetProtection/>
  <mergeCells count="4">
    <mergeCell ref="A3:E3"/>
    <mergeCell ref="A4:B4"/>
    <mergeCell ref="A5:B5"/>
    <mergeCell ref="C5:E5"/>
  </mergeCells>
  <printOptions horizontalCentered="1"/>
  <pageMargins left="0.7513888888888889" right="0.7513888888888889" top="0.3145833333333333" bottom="0"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张雪</cp:lastModifiedBy>
  <dcterms:created xsi:type="dcterms:W3CDTF">2023-03-14T09:57:00Z</dcterms:created>
  <dcterms:modified xsi:type="dcterms:W3CDTF">2024-03-13T01:18:10Z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C14D9B577DC043BC8262929044BB0B6E_11</vt:lpwstr>
  </property>
  <property fmtid="{D5CDD505-2E9C-101B-9397-08002B2CF9AE}" pid="4" name="KSOProductBuildV">
    <vt:lpwstr>2052-12.1.0.16388</vt:lpwstr>
  </property>
  <property fmtid="{D5CDD505-2E9C-101B-9397-08002B2CF9AE}" pid="5" name="KSOReadingLayo">
    <vt:bool>true</vt:bool>
  </property>
</Properties>
</file>