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建设单位" sheetId="1" r:id="rId1"/>
    <sheet name="施工企业" sheetId="5" r:id="rId2"/>
    <sheet name="监理企业" sheetId="3" r:id="rId3"/>
    <sheet name="设计单位" sheetId="2" r:id="rId4"/>
    <sheet name="试验检测公司" sheetId="7" r:id="rId5"/>
    <sheet name="施工企业安全生产评价" sheetId="6" r:id="rId6"/>
    <sheet name="代理公司" sheetId="8" r:id="rId7"/>
  </sheets>
  <definedNames>
    <definedName name="_xlnm._FilterDatabase" localSheetId="1" hidden="1">施工企业!$A$4:$K$11</definedName>
    <definedName name="_xlnm.Print_Titles" localSheetId="1">施工企业!$1:$4</definedName>
    <definedName name="_xlnm.Print_Titles" localSheetId="2">监理企业!$3:$5</definedName>
    <definedName name="_xlnm.Print_Titles" localSheetId="5">施工企业安全生产评价!$1:$4</definedName>
    <definedName name="_xlnm.Print_Titles" localSheetId="6">代理公司!$1:$4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<sst xmlns="http://schemas.openxmlformats.org/spreadsheetml/2006/main" count="191" uniqueCount="125">
  <si>
    <t xml:space="preserve">附件1： </t>
  </si>
  <si>
    <t xml:space="preserve">   张掖市临泽县农村公路建设单位信用评价汇总备案表</t>
  </si>
  <si>
    <t>填报单位:临泽县交通运输局（盖章）                                       时间：2023年12月29日</t>
  </si>
  <si>
    <t>序号</t>
  </si>
  <si>
    <t>建设单位名称</t>
  </si>
  <si>
    <t>统一社会信用代码</t>
  </si>
  <si>
    <t>总金额（万元)</t>
  </si>
  <si>
    <t>综合评分</t>
  </si>
  <si>
    <t>信用等级</t>
  </si>
  <si>
    <t>备注</t>
  </si>
  <si>
    <t>临泽县交通运输项目建设工程管理处</t>
  </si>
  <si>
    <t>12620723MB1B449452</t>
  </si>
  <si>
    <t>AA</t>
  </si>
  <si>
    <t>临泽县倪家营镇人民政府</t>
  </si>
  <si>
    <t>11622224013966824R</t>
  </si>
  <si>
    <t>A</t>
  </si>
  <si>
    <t>临泽县平川镇人民政府</t>
  </si>
  <si>
    <t>116222247202305256</t>
  </si>
  <si>
    <t>临泽县新华镇人民政府</t>
  </si>
  <si>
    <t>11622224015317051K</t>
  </si>
  <si>
    <t xml:space="preserve">   负责人：王利军                           复核：王延丽                           评价人：山蔼铭</t>
  </si>
  <si>
    <t xml:space="preserve">附件2：            </t>
  </si>
  <si>
    <t>张掖市临泽县农村公路施工企业信用评价汇总备案表</t>
  </si>
  <si>
    <t>填报单位:临泽县交通运输局（盖章）                                     时间：2023年12月29日</t>
  </si>
  <si>
    <t>施工企业名称</t>
  </si>
  <si>
    <t>项目名称</t>
  </si>
  <si>
    <t>合同总额（万元）</t>
  </si>
  <si>
    <t>投标行为得分</t>
  </si>
  <si>
    <t>履约行为得分</t>
  </si>
  <si>
    <t>其它行为得分</t>
  </si>
  <si>
    <t>单个项目评分</t>
  </si>
  <si>
    <t>企业综合评分</t>
  </si>
  <si>
    <t>评价等级</t>
  </si>
  <si>
    <t>临泽县通达公路工程有限责任公司</t>
  </si>
  <si>
    <t>91620723091177265P7</t>
  </si>
  <si>
    <t>临泽县2023年自然村（组）道路建设项目（倪家营镇）</t>
  </si>
  <si>
    <t>临泽县2023年村道安全生命防护工程</t>
  </si>
  <si>
    <t>合计</t>
  </si>
  <si>
    <t>甘肃广川工程建设有限公司</t>
  </si>
  <si>
    <t>91620702316049484R</t>
  </si>
  <si>
    <t>临泽县2023年自然村（组）道路建设项目（新华镇）</t>
  </si>
  <si>
    <t>临泽县2023年自然村（组）道路建设项目（平川镇）</t>
  </si>
  <si>
    <t>负责人： 王利军                             复核：王延丽                                评价人：山蔼铭</t>
  </si>
  <si>
    <t>附件5：</t>
  </si>
  <si>
    <t>附件3：</t>
  </si>
  <si>
    <t>张掖市临泽县农村公路在建项目监理单位信用评价汇总备案表</t>
  </si>
  <si>
    <t>企业名称</t>
  </si>
  <si>
    <t>资质等级及证书编号</t>
  </si>
  <si>
    <t>合同金额（万元）</t>
  </si>
  <si>
    <t>总监理工程师</t>
  </si>
  <si>
    <t>单个项目评价得分</t>
  </si>
  <si>
    <t>评价
等级</t>
  </si>
  <si>
    <t>监理工程师姓名</t>
  </si>
  <si>
    <t>证书编号</t>
  </si>
  <si>
    <t>合计扣分</t>
  </si>
  <si>
    <t>江苏隆泰工程咨询监理有限公司张掖分公司</t>
  </si>
  <si>
    <t>交监公甲第412-2014号</t>
  </si>
  <si>
    <t>91620702MA72P2898Q</t>
  </si>
  <si>
    <t>王建军</t>
  </si>
  <si>
    <t>刘万军</t>
  </si>
  <si>
    <t>JGJ1027919</t>
  </si>
  <si>
    <t>临泽县2023年自然村组道路建设项目</t>
  </si>
  <si>
    <t>晟华建设咨询有限公司</t>
  </si>
  <si>
    <t>公路监理综合资质E141056946-4/1</t>
  </si>
  <si>
    <t>91410700068939663M</t>
  </si>
  <si>
    <t>程开艳</t>
  </si>
  <si>
    <t>00491411</t>
  </si>
  <si>
    <t>负责人： 王利军               复核：王延丽                                评价人：山蔼铭</t>
  </si>
  <si>
    <t>附件4：</t>
  </si>
  <si>
    <t xml:space="preserve">                   张掖市临泽县农村公路设计企业信用评价汇总备案表</t>
  </si>
  <si>
    <t>设计企业名称</t>
  </si>
  <si>
    <t>项目得分</t>
  </si>
  <si>
    <t>甘肃中科华建规划设计发展
有限公司</t>
  </si>
  <si>
    <t>91620100MA74N4NW8U</t>
  </si>
  <si>
    <t>临泽县2023年自然村（组）道路建设项目(倪家营镇）</t>
  </si>
  <si>
    <t>负责人：王利军                                      复核：王延丽                                            评价人：山蔼铭</t>
  </si>
  <si>
    <t>张掖市农村公路在建项目工地试验室及现场试验检测项目（专项检测）信用评价信息汇总表</t>
  </si>
  <si>
    <t>填报单位：临泽县交通运输局</t>
  </si>
  <si>
    <t>参建单位名称</t>
  </si>
  <si>
    <t>工地试验室名称或现场检测项目</t>
  </si>
  <si>
    <t>授权机构、资质等级及证书编号</t>
  </si>
  <si>
    <t>工地试验室或现场检测项目评价得分</t>
  </si>
  <si>
    <t>试验检测人员</t>
  </si>
  <si>
    <t xml:space="preserve">北京炬桓鑫诚工程质量检测有限公司    </t>
  </si>
  <si>
    <t>1.资质等级：
公路工程综合乙级
2.证书标号：
京GJC综乙2019-021</t>
  </si>
  <si>
    <t>91110114669136209H</t>
  </si>
  <si>
    <t>高元阔</t>
  </si>
  <si>
    <t xml:space="preserve">助理试验检测师
31620191101010024292 </t>
  </si>
  <si>
    <t>好</t>
  </si>
  <si>
    <t>张秀玲</t>
  </si>
  <si>
    <t>助理试验检测师
31620191101010024420</t>
  </si>
  <si>
    <t>马麦麦得</t>
  </si>
  <si>
    <t>助理试验检测师
201821012797</t>
  </si>
  <si>
    <t>安浩</t>
  </si>
  <si>
    <t>助理试验检测师
31620201102010027640</t>
  </si>
  <si>
    <t>负责人：王利军                                 复核：王延丽                              评价人：山蔼铭</t>
  </si>
  <si>
    <t>附件6：</t>
  </si>
  <si>
    <t>临泽县交通运输局2023年度公路工程施工企业安全生产信用评价结果汇总表</t>
  </si>
  <si>
    <t>填报单位： 临泽县交通运输局                                                               上报日期：2023年12月29日</t>
  </si>
  <si>
    <t>安全生产信用
评价得分</t>
  </si>
  <si>
    <t>安全生产信用等级</t>
  </si>
  <si>
    <t>该企业在市（州）各公路工程建设项目信用评价扣分情况</t>
  </si>
  <si>
    <t>附件7：</t>
  </si>
  <si>
    <t>张掖市临泽县农村公路招标代理机构信用评价汇总备案表</t>
  </si>
  <si>
    <t>填报单位：甘临泽县交通运输局                                                                    时间：2023年12月29日</t>
  </si>
  <si>
    <t>代理企业名称</t>
  </si>
  <si>
    <t>合同金额    （万元）</t>
  </si>
  <si>
    <t>代理行为得分</t>
  </si>
  <si>
    <t>有无其它行为</t>
  </si>
  <si>
    <t>综合得分</t>
  </si>
  <si>
    <t>信用
等级</t>
  </si>
  <si>
    <t xml:space="preserve">甘肃金溢德建筑工程管理有限公司 </t>
  </si>
  <si>
    <t>临泽县2023年自然村组通硬化路建设项目
（倪家营镇）</t>
  </si>
  <si>
    <t>91620723MA72TCR63K</t>
  </si>
  <si>
    <t>无</t>
  </si>
  <si>
    <t>甘肃百思特项目
管理有限公司</t>
  </si>
  <si>
    <t>临泽县2023年自然村组道路建设项目（试验检测）（监理）（勘察设计）</t>
  </si>
  <si>
    <t>91620723MA746NK142</t>
  </si>
  <si>
    <t>临泽县2023年村道安全生命防护工程（监理）（试验检测）（勘察设计）（施工）</t>
  </si>
  <si>
    <t xml:space="preserve">无 </t>
  </si>
  <si>
    <t>临泽县英利工程管理有限公司</t>
  </si>
  <si>
    <t>临泽县2023年自然村组通硬化路建设项目
（平川镇）</t>
  </si>
  <si>
    <t>91620723MA73J87YOL</t>
  </si>
  <si>
    <t>临泽县2023年自然村组通硬化路建设项目
（新华镇）</t>
  </si>
  <si>
    <t>负责人：王利军                               复核：王延丽                                               评价人：山蔼铭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</si>
</sst>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等线"/>
      <charset val="0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5"/>
      <name val="黑体"/>
      <charset val="134"/>
    </font>
    <font>
      <sz val="18"/>
      <name val="方正小标宋简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sz val="14"/>
      <name val="仿宋_GB2312"/>
      <charset val="134"/>
    </font>
    <font>
      <sz val="9"/>
      <name val="宋体"/>
      <charset val="134"/>
    </font>
    <font>
      <sz val="1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rgb="FF000000"/>
      <name val="黑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3" applyNumberFormat="0" applyAlignment="0" applyProtection="0">
      <alignment vertical="center"/>
    </xf>
    <xf numFmtId="0" fontId="46" fillId="4" borderId="14" applyNumberFormat="0" applyAlignment="0" applyProtection="0">
      <alignment vertical="center"/>
    </xf>
    <xf numFmtId="0" fontId="47" fillId="4" borderId="13" applyNumberFormat="0" applyAlignment="0" applyProtection="0">
      <alignment vertical="center"/>
    </xf>
    <xf numFmtId="0" fontId="48" fillId="5" borderId="15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7" fillId="0" borderId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3" xfId="49" applyFont="1" applyFill="1" applyBorder="1" applyAlignment="1">
      <alignment horizontal="center" vertical="center" wrapText="1"/>
    </xf>
    <xf numFmtId="0" fontId="23" fillId="0" borderId="3" xfId="49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4" xfId="49" applyFont="1" applyFill="1" applyBorder="1" applyAlignment="1">
      <alignment horizontal="center" vertical="center" wrapText="1"/>
    </xf>
    <xf numFmtId="0" fontId="23" fillId="0" borderId="4" xfId="49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5" xfId="49" applyFont="1" applyFill="1" applyBorder="1" applyAlignment="1">
      <alignment horizontal="center" vertical="center" wrapText="1"/>
    </xf>
    <xf numFmtId="0" fontId="23" fillId="0" borderId="5" xfId="49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left" vertical="center"/>
    </xf>
    <xf numFmtId="177" fontId="23" fillId="0" borderId="3" xfId="0" applyNumberFormat="1" applyFont="1" applyFill="1" applyBorder="1" applyAlignment="1" applyProtection="1">
      <alignment horizontal="center" vertical="center" wrapText="1"/>
    </xf>
    <xf numFmtId="177" fontId="23" fillId="0" borderId="4" xfId="0" applyNumberFormat="1" applyFont="1" applyFill="1" applyBorder="1" applyAlignment="1" applyProtection="1">
      <alignment horizontal="center" vertical="center" wrapText="1"/>
    </xf>
    <xf numFmtId="177" fontId="23" fillId="0" borderId="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8" fontId="29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178" fontId="31" fillId="0" borderId="0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8" fontId="35" fillId="0" borderId="1" xfId="0" applyNumberFormat="1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178" fontId="36" fillId="0" borderId="0" xfId="0" applyNumberFormat="1" applyFont="1" applyFill="1" applyBorder="1" applyAlignment="1">
      <alignment horizontal="left" vertical="center" wrapText="1"/>
    </xf>
    <xf numFmtId="177" fontId="29" fillId="0" borderId="0" xfId="0" applyNumberFormat="1" applyFont="1" applyFill="1" applyBorder="1" applyAlignment="1">
      <alignment horizontal="left" vertical="center" wrapText="1"/>
    </xf>
    <xf numFmtId="177" fontId="30" fillId="0" borderId="0" xfId="0" applyNumberFormat="1" applyFont="1" applyFill="1" applyBorder="1" applyAlignment="1">
      <alignment horizontal="center" vertical="center" wrapText="1"/>
    </xf>
    <xf numFmtId="177" fontId="31" fillId="0" borderId="0" xfId="0" applyNumberFormat="1" applyFont="1" applyFill="1" applyBorder="1" applyAlignment="1">
      <alignment horizontal="left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7" fontId="36" fillId="0" borderId="0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2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tabSelected="1" workbookViewId="0">
      <selection activeCell="N6" sqref="N6"/>
    </sheetView>
  </sheetViews>
  <sheetFormatPr defaultColWidth="9" defaultRowHeight="14.25"/>
  <cols>
    <col min="1" max="1" width="8.50833333333333" style="52" customWidth="1"/>
    <col min="2" max="2" width="32.7416666666667" style="52" customWidth="1"/>
    <col min="3" max="3" width="27.5083333333333" style="52" customWidth="1"/>
    <col min="4" max="4" width="17" style="52" customWidth="1"/>
    <col min="5" max="5" width="15.625" style="52" customWidth="1"/>
    <col min="6" max="6" width="14.125" style="52" customWidth="1"/>
    <col min="7" max="7" width="10.1083333333333" style="52" customWidth="1"/>
    <col min="8" max="16384" width="9" style="52"/>
  </cols>
  <sheetData>
    <row r="1" ht="24" customHeight="1" spans="1:1">
      <c r="A1" s="56" t="s">
        <v>0</v>
      </c>
    </row>
    <row r="2" s="52" customFormat="1" ht="43" customHeight="1" spans="1:7">
      <c r="A2" s="57" t="s">
        <v>1</v>
      </c>
      <c r="B2" s="57"/>
      <c r="C2" s="57"/>
      <c r="D2" s="57"/>
      <c r="E2" s="57"/>
      <c r="F2" s="57"/>
      <c r="G2" s="57"/>
    </row>
    <row r="3" s="125" customFormat="1" ht="31" customHeight="1" spans="1:27">
      <c r="A3" s="58" t="s">
        <v>2</v>
      </c>
      <c r="B3" s="58"/>
      <c r="C3" s="58"/>
      <c r="D3" s="58"/>
      <c r="E3" s="58"/>
      <c r="F3" s="58"/>
      <c r="G3" s="58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="126" customFormat="1" ht="31" customHeight="1" spans="1:7">
      <c r="A4" s="128" t="s">
        <v>3</v>
      </c>
      <c r="B4" s="128" t="s">
        <v>4</v>
      </c>
      <c r="C4" s="128" t="s">
        <v>5</v>
      </c>
      <c r="D4" s="128" t="s">
        <v>6</v>
      </c>
      <c r="E4" s="128" t="s">
        <v>7</v>
      </c>
      <c r="F4" s="128" t="s">
        <v>8</v>
      </c>
      <c r="G4" s="128" t="s">
        <v>9</v>
      </c>
    </row>
    <row r="5" s="127" customFormat="1" ht="23" customHeight="1" spans="1:7">
      <c r="A5" s="12">
        <v>1</v>
      </c>
      <c r="B5" s="12" t="s">
        <v>10</v>
      </c>
      <c r="C5" s="12" t="s">
        <v>11</v>
      </c>
      <c r="D5" s="129">
        <v>423.103</v>
      </c>
      <c r="E5" s="12">
        <v>96</v>
      </c>
      <c r="F5" s="12" t="s">
        <v>12</v>
      </c>
      <c r="G5" s="130"/>
    </row>
    <row r="6" s="127" customFormat="1" ht="23" customHeight="1" spans="1:7">
      <c r="A6" s="12">
        <v>2</v>
      </c>
      <c r="B6" s="12" t="s">
        <v>13</v>
      </c>
      <c r="C6" s="12" t="s">
        <v>14</v>
      </c>
      <c r="D6" s="12">
        <v>95.2235</v>
      </c>
      <c r="E6" s="130">
        <v>92</v>
      </c>
      <c r="F6" s="130" t="s">
        <v>15</v>
      </c>
      <c r="G6" s="130"/>
    </row>
    <row r="7" s="127" customFormat="1" ht="23" customHeight="1" spans="1:7">
      <c r="A7" s="12">
        <v>3</v>
      </c>
      <c r="B7" s="12" t="s">
        <v>16</v>
      </c>
      <c r="C7" s="133" t="s">
        <v>17</v>
      </c>
      <c r="D7" s="12">
        <v>61.1747</v>
      </c>
      <c r="E7" s="130">
        <v>93.6</v>
      </c>
      <c r="F7" s="130" t="s">
        <v>15</v>
      </c>
      <c r="G7" s="130"/>
    </row>
    <row r="8" s="127" customFormat="1" ht="23" customHeight="1" spans="1:7">
      <c r="A8" s="12">
        <v>4</v>
      </c>
      <c r="B8" s="12" t="s">
        <v>18</v>
      </c>
      <c r="C8" s="12" t="s">
        <v>19</v>
      </c>
      <c r="D8" s="12">
        <v>275.5508</v>
      </c>
      <c r="E8" s="130">
        <v>92</v>
      </c>
      <c r="F8" s="130" t="s">
        <v>15</v>
      </c>
      <c r="G8" s="130"/>
    </row>
    <row r="9" s="52" customFormat="1" ht="23" customHeight="1" spans="1:7">
      <c r="A9" s="131"/>
      <c r="B9" s="131"/>
      <c r="C9" s="131"/>
      <c r="D9" s="131"/>
      <c r="E9" s="19"/>
      <c r="F9" s="19"/>
      <c r="G9" s="19"/>
    </row>
    <row r="10" s="52" customFormat="1" ht="23" customHeight="1" spans="1:7">
      <c r="A10" s="131"/>
      <c r="B10" s="131"/>
      <c r="C10" s="131"/>
      <c r="D10" s="131"/>
      <c r="E10" s="19"/>
      <c r="F10" s="19"/>
      <c r="G10" s="19"/>
    </row>
    <row r="11" s="52" customFormat="1" ht="23" customHeight="1" spans="1:7">
      <c r="A11" s="131"/>
      <c r="B11" s="131"/>
      <c r="C11" s="131"/>
      <c r="D11" s="131"/>
      <c r="E11" s="19"/>
      <c r="F11" s="19"/>
      <c r="G11" s="19"/>
    </row>
    <row r="12" s="52" customFormat="1" ht="23" customHeight="1" spans="1:7">
      <c r="A12" s="131"/>
      <c r="B12" s="131"/>
      <c r="C12" s="131"/>
      <c r="D12" s="131"/>
      <c r="E12" s="19"/>
      <c r="F12" s="19"/>
      <c r="G12" s="19"/>
    </row>
    <row r="13" s="52" customFormat="1" ht="23" customHeight="1" spans="1:7">
      <c r="A13" s="131"/>
      <c r="B13" s="131"/>
      <c r="C13" s="131"/>
      <c r="D13" s="131"/>
      <c r="E13" s="19"/>
      <c r="F13" s="19"/>
      <c r="G13" s="19"/>
    </row>
    <row r="14" s="52" customFormat="1" ht="23" customHeight="1" spans="1:7">
      <c r="A14" s="131"/>
      <c r="B14" s="131"/>
      <c r="C14" s="131"/>
      <c r="D14" s="131"/>
      <c r="E14" s="131"/>
      <c r="F14" s="19"/>
      <c r="G14" s="19"/>
    </row>
    <row r="15" s="52" customFormat="1" ht="23" customHeight="1" spans="1:7">
      <c r="A15" s="131"/>
      <c r="B15" s="131"/>
      <c r="C15" s="131"/>
      <c r="D15" s="131"/>
      <c r="E15" s="19"/>
      <c r="F15" s="19"/>
      <c r="G15" s="19"/>
    </row>
    <row r="16" s="52" customFormat="1" ht="23" customHeight="1" spans="1:7">
      <c r="A16" s="131"/>
      <c r="B16" s="131"/>
      <c r="C16" s="131"/>
      <c r="D16" s="131"/>
      <c r="E16" s="19"/>
      <c r="F16" s="19"/>
      <c r="G16" s="19"/>
    </row>
    <row r="17" s="52" customFormat="1" ht="23" customHeight="1" spans="1:7">
      <c r="A17" s="131"/>
      <c r="B17" s="131"/>
      <c r="C17" s="131"/>
      <c r="D17" s="131"/>
      <c r="E17" s="131"/>
      <c r="F17" s="19"/>
      <c r="G17" s="19"/>
    </row>
    <row r="18" s="52" customFormat="1" ht="23" customHeight="1" spans="1:7">
      <c r="A18" s="131"/>
      <c r="B18" s="131"/>
      <c r="C18" s="131"/>
      <c r="D18" s="131"/>
      <c r="E18" s="19"/>
      <c r="F18" s="19"/>
      <c r="G18" s="19"/>
    </row>
    <row r="19" s="52" customFormat="1" ht="23" customHeight="1" spans="1:7">
      <c r="A19" s="131"/>
      <c r="B19" s="131"/>
      <c r="C19" s="131"/>
      <c r="D19" s="131"/>
      <c r="E19" s="19"/>
      <c r="F19" s="19"/>
      <c r="G19" s="19"/>
    </row>
    <row r="20" s="52" customFormat="1" ht="24" customHeight="1" spans="1:7">
      <c r="A20" s="132" t="s">
        <v>20</v>
      </c>
      <c r="B20" s="132"/>
      <c r="C20" s="132"/>
      <c r="D20" s="132"/>
      <c r="E20" s="132"/>
      <c r="F20" s="132"/>
      <c r="G20" s="132"/>
    </row>
  </sheetData>
  <mergeCells count="3">
    <mergeCell ref="A2:G2"/>
    <mergeCell ref="A3:G3"/>
    <mergeCell ref="A20:G2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zoomScale="130" zoomScaleNormal="130" workbookViewId="0">
      <selection activeCell="M6" sqref="M6"/>
    </sheetView>
  </sheetViews>
  <sheetFormatPr defaultColWidth="9" defaultRowHeight="14.25"/>
  <cols>
    <col min="1" max="1" width="6.25" style="86" customWidth="1"/>
    <col min="2" max="2" width="23.5083333333333" style="37" customWidth="1"/>
    <col min="3" max="4" width="18.625" style="37" customWidth="1"/>
    <col min="5" max="5" width="13.125" style="100" customWidth="1"/>
    <col min="6" max="9" width="7.50833333333333" style="37" customWidth="1"/>
    <col min="10" max="10" width="7.50833333333333" style="101" customWidth="1"/>
    <col min="11" max="11" width="7.50833333333333" style="37" customWidth="1"/>
    <col min="12" max="14" width="13.8916666666667" style="37"/>
    <col min="15" max="16384" width="9" style="37"/>
  </cols>
  <sheetData>
    <row r="1" s="37" customFormat="1" ht="22.5" customHeight="1" spans="1:11">
      <c r="A1" s="102" t="s">
        <v>21</v>
      </c>
      <c r="B1" s="102"/>
      <c r="C1" s="102"/>
      <c r="D1" s="102"/>
      <c r="E1" s="103"/>
      <c r="F1" s="102"/>
      <c r="G1" s="102"/>
      <c r="H1" s="102"/>
      <c r="I1" s="102"/>
      <c r="J1" s="120"/>
      <c r="K1" s="102"/>
    </row>
    <row r="2" s="37" customFormat="1" ht="27" customHeight="1" spans="1:11">
      <c r="A2" s="104" t="s">
        <v>22</v>
      </c>
      <c r="B2" s="104"/>
      <c r="C2" s="104"/>
      <c r="D2" s="104"/>
      <c r="E2" s="105"/>
      <c r="F2" s="104"/>
      <c r="G2" s="104"/>
      <c r="H2" s="104"/>
      <c r="I2" s="104"/>
      <c r="J2" s="121"/>
      <c r="K2" s="104"/>
    </row>
    <row r="3" s="40" customFormat="1" ht="26" customHeight="1" spans="1:11">
      <c r="A3" s="106" t="s">
        <v>23</v>
      </c>
      <c r="B3" s="106"/>
      <c r="C3" s="106"/>
      <c r="D3" s="106"/>
      <c r="E3" s="107"/>
      <c r="F3" s="106"/>
      <c r="G3" s="106"/>
      <c r="H3" s="106"/>
      <c r="I3" s="106"/>
      <c r="J3" s="122"/>
      <c r="K3" s="106"/>
    </row>
    <row r="4" s="82" customFormat="1" ht="42" customHeight="1" spans="1:11">
      <c r="A4" s="108" t="s">
        <v>3</v>
      </c>
      <c r="B4" s="108" t="s">
        <v>24</v>
      </c>
      <c r="C4" s="108" t="s">
        <v>5</v>
      </c>
      <c r="D4" s="108" t="s">
        <v>25</v>
      </c>
      <c r="E4" s="109" t="s">
        <v>26</v>
      </c>
      <c r="F4" s="108" t="s">
        <v>27</v>
      </c>
      <c r="G4" s="108" t="s">
        <v>28</v>
      </c>
      <c r="H4" s="108" t="s">
        <v>29</v>
      </c>
      <c r="I4" s="108" t="s">
        <v>30</v>
      </c>
      <c r="J4" s="123" t="s">
        <v>31</v>
      </c>
      <c r="K4" s="108" t="s">
        <v>32</v>
      </c>
    </row>
    <row r="5" s="37" customFormat="1" ht="42" customHeight="1" spans="1:11">
      <c r="A5" s="110">
        <v>1</v>
      </c>
      <c r="B5" s="110" t="s">
        <v>33</v>
      </c>
      <c r="C5" s="111" t="s">
        <v>34</v>
      </c>
      <c r="D5" s="111" t="s">
        <v>35</v>
      </c>
      <c r="E5" s="112">
        <v>95.2236</v>
      </c>
      <c r="F5" s="113">
        <v>100</v>
      </c>
      <c r="G5" s="113">
        <v>89</v>
      </c>
      <c r="H5" s="110">
        <v>0</v>
      </c>
      <c r="I5" s="110">
        <f>G5*0.8+20</f>
        <v>91.2</v>
      </c>
      <c r="J5" s="115">
        <f>0.2*(F5+F6)/2+0.8*(G5*E5+G6*E6)/(E5+E6)</f>
        <v>91.2</v>
      </c>
      <c r="K5" s="110" t="s">
        <v>15</v>
      </c>
    </row>
    <row r="6" s="37" customFormat="1" ht="42" customHeight="1" spans="1:11">
      <c r="A6" s="110"/>
      <c r="B6" s="110"/>
      <c r="C6" s="111"/>
      <c r="D6" s="111" t="s">
        <v>36</v>
      </c>
      <c r="E6" s="112">
        <v>423.103066</v>
      </c>
      <c r="F6" s="113">
        <v>100</v>
      </c>
      <c r="G6" s="113">
        <v>89</v>
      </c>
      <c r="H6" s="110">
        <v>0</v>
      </c>
      <c r="I6" s="110">
        <f>G6*0.8+20</f>
        <v>91.2</v>
      </c>
      <c r="J6" s="115"/>
      <c r="K6" s="110"/>
    </row>
    <row r="7" s="37" customFormat="1" ht="42" customHeight="1" spans="1:11">
      <c r="A7" s="110" t="s">
        <v>37</v>
      </c>
      <c r="B7" s="110"/>
      <c r="C7" s="110"/>
      <c r="D7" s="111"/>
      <c r="E7" s="114">
        <f>SUM(E5:E6)</f>
        <v>518.326666</v>
      </c>
      <c r="F7" s="110">
        <v>100</v>
      </c>
      <c r="G7" s="115">
        <f>((G5*E5+G6*E6)/E5+E6)/10</f>
        <v>90.7553068667406</v>
      </c>
      <c r="H7" s="110">
        <v>0</v>
      </c>
      <c r="I7" s="110"/>
      <c r="J7" s="115"/>
      <c r="K7" s="110"/>
    </row>
    <row r="8" s="37" customFormat="1" ht="42" customHeight="1" spans="1:11">
      <c r="A8" s="110">
        <v>2</v>
      </c>
      <c r="B8" s="116" t="s">
        <v>38</v>
      </c>
      <c r="C8" s="111" t="s">
        <v>39</v>
      </c>
      <c r="D8" s="111" t="s">
        <v>40</v>
      </c>
      <c r="E8" s="114">
        <v>262.8019</v>
      </c>
      <c r="F8" s="110">
        <v>100</v>
      </c>
      <c r="G8" s="110">
        <v>88</v>
      </c>
      <c r="H8" s="110">
        <v>0</v>
      </c>
      <c r="I8" s="110">
        <f>G8*0.8+20</f>
        <v>90.4</v>
      </c>
      <c r="J8" s="115">
        <f>0.2*(F8+F9)/2+0.8*(G8*E8+G9*E9)/(E8+E9)</f>
        <v>90.8554956592004</v>
      </c>
      <c r="K8" s="110" t="s">
        <v>15</v>
      </c>
    </row>
    <row r="9" s="37" customFormat="1" ht="42" customHeight="1" spans="1:11">
      <c r="A9" s="110"/>
      <c r="B9" s="116"/>
      <c r="C9" s="111"/>
      <c r="D9" s="111" t="s">
        <v>41</v>
      </c>
      <c r="E9" s="117">
        <v>43.6163</v>
      </c>
      <c r="F9" s="110">
        <v>100</v>
      </c>
      <c r="G9" s="110">
        <v>92</v>
      </c>
      <c r="H9" s="110">
        <v>0</v>
      </c>
      <c r="I9" s="110">
        <f>G9*0.8+20</f>
        <v>93.6</v>
      </c>
      <c r="J9" s="115"/>
      <c r="K9" s="110"/>
    </row>
    <row r="10" s="37" customFormat="1" ht="42" customHeight="1" spans="1:11">
      <c r="A10" s="110" t="s">
        <v>37</v>
      </c>
      <c r="B10" s="110"/>
      <c r="C10" s="110"/>
      <c r="D10" s="111"/>
      <c r="E10" s="117">
        <f>SUM(E8:E9)</f>
        <v>306.4182</v>
      </c>
      <c r="F10" s="110">
        <v>100</v>
      </c>
      <c r="G10" s="115">
        <f>((G8*E8+G9*E9)/E9+E8)/10</f>
        <v>88.5029525910497</v>
      </c>
      <c r="H10" s="110">
        <v>0</v>
      </c>
      <c r="I10" s="110"/>
      <c r="J10" s="115"/>
      <c r="K10" s="110"/>
    </row>
    <row r="11" s="37" customFormat="1" ht="42" customHeight="1" spans="1:11">
      <c r="A11" s="118" t="s">
        <v>42</v>
      </c>
      <c r="B11" s="118"/>
      <c r="C11" s="118"/>
      <c r="D11" s="118"/>
      <c r="E11" s="119"/>
      <c r="F11" s="118"/>
      <c r="G11" s="118"/>
      <c r="H11" s="118"/>
      <c r="I11" s="118"/>
      <c r="J11" s="124"/>
      <c r="K11" s="118"/>
    </row>
  </sheetData>
  <mergeCells count="16">
    <mergeCell ref="A1:K1"/>
    <mergeCell ref="A2:K2"/>
    <mergeCell ref="A3:K3"/>
    <mergeCell ref="A7:C7"/>
    <mergeCell ref="A10:C10"/>
    <mergeCell ref="A11:K11"/>
    <mergeCell ref="A5:A6"/>
    <mergeCell ref="A8:A9"/>
    <mergeCell ref="B5:B6"/>
    <mergeCell ref="B8:B9"/>
    <mergeCell ref="C5:C6"/>
    <mergeCell ref="C8:C9"/>
    <mergeCell ref="J5:J7"/>
    <mergeCell ref="J8:J10"/>
    <mergeCell ref="K5:K7"/>
    <mergeCell ref="K8:K10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130" zoomScaleNormal="130" topLeftCell="A2" workbookViewId="0">
      <pane xSplit="3" ySplit="4" topLeftCell="D6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4.25"/>
  <cols>
    <col min="1" max="1" width="4.75" style="37" customWidth="1"/>
    <col min="2" max="2" width="12.75" style="84" customWidth="1"/>
    <col min="3" max="3" width="10.25" style="85" customWidth="1"/>
    <col min="4" max="5" width="9.75" style="85" customWidth="1"/>
    <col min="6" max="6" width="9.875" style="85" customWidth="1"/>
    <col min="7" max="7" width="8.25" style="85" customWidth="1"/>
    <col min="8" max="9" width="7.875" style="37" customWidth="1"/>
    <col min="10" max="10" width="9.125" style="86" customWidth="1"/>
    <col min="11" max="11" width="11.375" style="86" customWidth="1"/>
    <col min="12" max="12" width="8.23333333333333" style="37" customWidth="1"/>
    <col min="13" max="13" width="22.4916666666667" style="37" customWidth="1"/>
    <col min="14" max="16384" width="9" style="37"/>
  </cols>
  <sheetData>
    <row r="1" ht="26.1" customHeight="1" spans="1:1">
      <c r="A1" s="87" t="s">
        <v>43</v>
      </c>
    </row>
    <row r="2" customFormat="1" ht="19" customHeight="1" spans="1:13">
      <c r="A2" s="88" t="s">
        <v>44</v>
      </c>
      <c r="B2" s="89"/>
      <c r="C2" s="90"/>
      <c r="D2" s="90"/>
      <c r="E2" s="90"/>
      <c r="F2" s="90"/>
      <c r="G2" s="90"/>
      <c r="H2" s="91"/>
      <c r="I2" s="91"/>
      <c r="J2" s="98"/>
      <c r="K2" s="98"/>
      <c r="L2" s="91"/>
      <c r="M2" s="91"/>
    </row>
    <row r="3" s="81" customFormat="1" ht="30" customHeight="1" spans="1:13">
      <c r="A3" s="92" t="s">
        <v>45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="81" customFormat="1" ht="20.1" customHeight="1" spans="1:13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="82" customFormat="1" ht="40.5" spans="1:13">
      <c r="A5" s="94" t="s">
        <v>3</v>
      </c>
      <c r="B5" s="95" t="s">
        <v>46</v>
      </c>
      <c r="C5" s="95" t="s">
        <v>47</v>
      </c>
      <c r="D5" s="95" t="s">
        <v>5</v>
      </c>
      <c r="E5" s="95" t="s">
        <v>48</v>
      </c>
      <c r="F5" s="95" t="s">
        <v>49</v>
      </c>
      <c r="G5" s="95" t="s">
        <v>50</v>
      </c>
      <c r="H5" s="95" t="s">
        <v>31</v>
      </c>
      <c r="I5" s="95" t="s">
        <v>51</v>
      </c>
      <c r="J5" s="95" t="s">
        <v>52</v>
      </c>
      <c r="K5" s="94" t="s">
        <v>53</v>
      </c>
      <c r="L5" s="94" t="s">
        <v>54</v>
      </c>
      <c r="M5" s="94" t="s">
        <v>9</v>
      </c>
    </row>
    <row r="6" s="83" customFormat="1" ht="54" customHeight="1" spans="1:13">
      <c r="A6" s="96">
        <v>1</v>
      </c>
      <c r="B6" s="97" t="s">
        <v>55</v>
      </c>
      <c r="C6" s="97" t="s">
        <v>56</v>
      </c>
      <c r="D6" s="97" t="s">
        <v>57</v>
      </c>
      <c r="E6" s="97">
        <v>5.135</v>
      </c>
      <c r="F6" s="97" t="s">
        <v>58</v>
      </c>
      <c r="G6" s="97">
        <v>92</v>
      </c>
      <c r="H6" s="96">
        <v>92</v>
      </c>
      <c r="I6" s="96" t="s">
        <v>15</v>
      </c>
      <c r="J6" s="96" t="s">
        <v>59</v>
      </c>
      <c r="K6" s="97" t="s">
        <v>60</v>
      </c>
      <c r="L6" s="96">
        <v>0</v>
      </c>
      <c r="M6" s="97" t="s">
        <v>61</v>
      </c>
    </row>
    <row r="7" customFormat="1" ht="28" customHeight="1" spans="1:13">
      <c r="A7" s="96"/>
      <c r="B7" s="96" t="s">
        <v>37</v>
      </c>
      <c r="C7" s="96"/>
      <c r="D7" s="96"/>
      <c r="E7" s="97">
        <f>E6</f>
        <v>5.135</v>
      </c>
      <c r="F7" s="97"/>
      <c r="G7" s="97"/>
      <c r="H7" s="97"/>
      <c r="I7" s="97"/>
      <c r="J7" s="97"/>
      <c r="K7" s="97"/>
      <c r="L7" s="97"/>
      <c r="M7" s="97"/>
    </row>
    <row r="8" ht="48" customHeight="1" spans="1:13">
      <c r="A8" s="96">
        <v>2</v>
      </c>
      <c r="B8" s="97" t="s">
        <v>62</v>
      </c>
      <c r="C8" s="97" t="s">
        <v>63</v>
      </c>
      <c r="D8" s="97" t="s">
        <v>64</v>
      </c>
      <c r="E8" s="97">
        <v>5.9</v>
      </c>
      <c r="F8" s="97" t="s">
        <v>65</v>
      </c>
      <c r="G8" s="97">
        <v>88</v>
      </c>
      <c r="H8" s="96">
        <v>93</v>
      </c>
      <c r="I8" s="96" t="s">
        <v>15</v>
      </c>
      <c r="J8" s="97" t="s">
        <v>65</v>
      </c>
      <c r="K8" s="134" t="s">
        <v>66</v>
      </c>
      <c r="L8" s="96">
        <v>0</v>
      </c>
      <c r="M8" s="99" t="s">
        <v>36</v>
      </c>
    </row>
    <row r="9" ht="31" customHeight="1" spans="1:13">
      <c r="A9" s="96"/>
      <c r="B9" s="96" t="s">
        <v>37</v>
      </c>
      <c r="C9" s="96"/>
      <c r="D9" s="96"/>
      <c r="E9" s="97">
        <v>5.9</v>
      </c>
      <c r="F9" s="97"/>
      <c r="G9" s="97"/>
      <c r="H9" s="97"/>
      <c r="I9" s="97"/>
      <c r="J9" s="97"/>
      <c r="K9" s="97"/>
      <c r="L9" s="97"/>
      <c r="M9" s="97"/>
    </row>
    <row r="10" s="37" customFormat="1" ht="24" customHeight="1" spans="1:16">
      <c r="A10" s="91" t="s">
        <v>67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</sheetData>
  <mergeCells count="8">
    <mergeCell ref="A3:M3"/>
    <mergeCell ref="A4:M4"/>
    <mergeCell ref="B7:D7"/>
    <mergeCell ref="F7:M7"/>
    <mergeCell ref="B9:D9"/>
    <mergeCell ref="F9:M9"/>
    <mergeCell ref="A6:A7"/>
    <mergeCell ref="A8:A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15" zoomScaleNormal="115" zoomScaleSheetLayoutView="70" workbookViewId="0">
      <selection activeCell="C5" sqref="C5:C8"/>
    </sheetView>
  </sheetViews>
  <sheetFormatPr defaultColWidth="9" defaultRowHeight="14.25"/>
  <cols>
    <col min="1" max="1" width="4.625" style="52" customWidth="1"/>
    <col min="2" max="2" width="11.625" style="52" customWidth="1"/>
    <col min="3" max="3" width="14.625" style="52" customWidth="1"/>
    <col min="4" max="4" width="10.125" style="52" customWidth="1"/>
    <col min="5" max="5" width="25.75" style="52" customWidth="1"/>
    <col min="6" max="9" width="8.50833333333333" style="52" customWidth="1"/>
    <col min="10" max="10" width="8.375" style="52" customWidth="1"/>
    <col min="11" max="11" width="10.375" style="52" customWidth="1"/>
    <col min="12" max="12" width="10.5083333333333" style="52" customWidth="1"/>
    <col min="13" max="16384" width="9" style="52"/>
  </cols>
  <sheetData>
    <row r="1" ht="25" customHeight="1" spans="1:1">
      <c r="A1" s="56" t="s">
        <v>68</v>
      </c>
    </row>
    <row r="2" s="52" customFormat="1" ht="41.25" customHeight="1" spans="1:12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="53" customFormat="1" ht="30" customHeight="1" spans="1:1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="54" customFormat="1" ht="39" customHeight="1" spans="1:12">
      <c r="A4" s="59" t="s">
        <v>3</v>
      </c>
      <c r="B4" s="59" t="s">
        <v>70</v>
      </c>
      <c r="C4" s="59" t="s">
        <v>5</v>
      </c>
      <c r="D4" s="59" t="s">
        <v>26</v>
      </c>
      <c r="E4" s="59" t="s">
        <v>25</v>
      </c>
      <c r="F4" s="59" t="s">
        <v>27</v>
      </c>
      <c r="G4" s="59" t="s">
        <v>28</v>
      </c>
      <c r="H4" s="59" t="s">
        <v>29</v>
      </c>
      <c r="I4" s="59" t="s">
        <v>71</v>
      </c>
      <c r="J4" s="59" t="s">
        <v>31</v>
      </c>
      <c r="K4" s="59" t="s">
        <v>32</v>
      </c>
      <c r="L4" s="59" t="s">
        <v>9</v>
      </c>
    </row>
    <row r="5" s="55" customFormat="1" ht="44" customHeight="1" spans="1:12">
      <c r="A5" s="60">
        <v>1</v>
      </c>
      <c r="B5" s="61" t="s">
        <v>72</v>
      </c>
      <c r="C5" s="62" t="s">
        <v>73</v>
      </c>
      <c r="D5" s="63">
        <v>5.1</v>
      </c>
      <c r="E5" s="64" t="s">
        <v>41</v>
      </c>
      <c r="F5" s="63">
        <v>100</v>
      </c>
      <c r="G5" s="63">
        <v>91</v>
      </c>
      <c r="H5" s="63">
        <v>0</v>
      </c>
      <c r="I5" s="63">
        <f>G5*0.8+20</f>
        <v>92.8</v>
      </c>
      <c r="J5" s="78">
        <f>0.2*(F5+F8)/2+0.8*(G5*D5+G8*D8)/(D5+D8)</f>
        <v>91.7132075471698</v>
      </c>
      <c r="K5" s="63" t="s">
        <v>15</v>
      </c>
      <c r="L5" s="63"/>
    </row>
    <row r="6" s="55" customFormat="1" ht="48" customHeight="1" spans="1:12">
      <c r="A6" s="65"/>
      <c r="B6" s="66"/>
      <c r="C6" s="67"/>
      <c r="D6" s="68"/>
      <c r="E6" s="64" t="s">
        <v>40</v>
      </c>
      <c r="F6" s="68"/>
      <c r="G6" s="68"/>
      <c r="H6" s="68"/>
      <c r="I6" s="68"/>
      <c r="J6" s="79"/>
      <c r="K6" s="68"/>
      <c r="L6" s="68"/>
    </row>
    <row r="7" s="55" customFormat="1" ht="49" customHeight="1" spans="1:12">
      <c r="A7" s="65"/>
      <c r="B7" s="66"/>
      <c r="C7" s="67"/>
      <c r="D7" s="69"/>
      <c r="E7" s="64" t="s">
        <v>74</v>
      </c>
      <c r="F7" s="69"/>
      <c r="G7" s="69"/>
      <c r="H7" s="69"/>
      <c r="I7" s="69"/>
      <c r="J7" s="79"/>
      <c r="K7" s="68"/>
      <c r="L7" s="68"/>
    </row>
    <row r="8" s="55" customFormat="1" ht="49" customHeight="1" spans="1:12">
      <c r="A8" s="70"/>
      <c r="B8" s="71"/>
      <c r="C8" s="72"/>
      <c r="D8" s="64">
        <v>10.8</v>
      </c>
      <c r="E8" s="64" t="s">
        <v>36</v>
      </c>
      <c r="F8" s="64">
        <v>100</v>
      </c>
      <c r="G8" s="64">
        <v>89</v>
      </c>
      <c r="H8" s="64">
        <v>0</v>
      </c>
      <c r="I8" s="64">
        <f>G8*0.8+20</f>
        <v>91.2</v>
      </c>
      <c r="J8" s="79"/>
      <c r="K8" s="68"/>
      <c r="L8" s="68"/>
    </row>
    <row r="9" s="55" customFormat="1" ht="43" customHeight="1" spans="1:12">
      <c r="A9" s="73" t="s">
        <v>37</v>
      </c>
      <c r="B9" s="74"/>
      <c r="C9" s="75"/>
      <c r="D9" s="64">
        <f>SUM(D5:D8)</f>
        <v>15.9</v>
      </c>
      <c r="E9" s="76"/>
      <c r="F9" s="64">
        <v>100</v>
      </c>
      <c r="G9" s="64">
        <v>89.64</v>
      </c>
      <c r="H9" s="64">
        <v>0</v>
      </c>
      <c r="I9" s="76"/>
      <c r="J9" s="80"/>
      <c r="K9" s="69"/>
      <c r="L9" s="69"/>
    </row>
    <row r="10" s="52" customFormat="1" ht="31.5" customHeight="1" spans="1:12">
      <c r="A10" s="77" t="s">
        <v>75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="52" customFormat="1" ht="31.5" customHeight="1"/>
    <row r="12" s="52" customFormat="1" ht="31.5" customHeight="1"/>
    <row r="13" s="52" customFormat="1" ht="31.5" customHeight="1"/>
    <row r="14" s="52" customFormat="1" ht="31.5" customHeight="1"/>
  </sheetData>
  <mergeCells count="15">
    <mergeCell ref="A2:L2"/>
    <mergeCell ref="A3:L3"/>
    <mergeCell ref="A9:C9"/>
    <mergeCell ref="A10:L10"/>
    <mergeCell ref="A5:A8"/>
    <mergeCell ref="B5:B8"/>
    <mergeCell ref="C5:C8"/>
    <mergeCell ref="D5:D7"/>
    <mergeCell ref="F5:F7"/>
    <mergeCell ref="G5:G7"/>
    <mergeCell ref="H5:H7"/>
    <mergeCell ref="I5:I7"/>
    <mergeCell ref="J5:J9"/>
    <mergeCell ref="K5:K9"/>
    <mergeCell ref="L5:L9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15" zoomScaleNormal="115" workbookViewId="0">
      <selection activeCell="G5" sqref="G5:G8"/>
    </sheetView>
  </sheetViews>
  <sheetFormatPr defaultColWidth="9" defaultRowHeight="14.25"/>
  <cols>
    <col min="1" max="1" width="5" style="37" customWidth="1"/>
    <col min="2" max="2" width="11.125" style="37" customWidth="1"/>
    <col min="3" max="3" width="17.9916666666667" style="37" customWidth="1"/>
    <col min="4" max="4" width="9.34166666666667" style="37" customWidth="1"/>
    <col min="5" max="5" width="11" style="37" customWidth="1"/>
    <col min="6" max="6" width="10.125" style="37" customWidth="1"/>
    <col min="7" max="7" width="12.125" style="37" customWidth="1"/>
    <col min="8" max="8" width="9.125" style="37" customWidth="1"/>
    <col min="9" max="9" width="9.50833333333333" style="37" customWidth="1"/>
    <col min="10" max="10" width="21.5416666666667" style="37" customWidth="1"/>
    <col min="11" max="11" width="5.875" style="37" customWidth="1"/>
    <col min="12" max="12" width="7.50833333333333" style="37" customWidth="1"/>
    <col min="13" max="16384" width="9" style="37"/>
  </cols>
  <sheetData>
    <row r="1" s="37" customFormat="1" ht="19" customHeight="1" spans="1:12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="37" customFormat="1" ht="40" customHeight="1" spans="1:12">
      <c r="A2" s="42" t="s">
        <v>76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="37" customFormat="1" ht="40" customHeight="1" spans="1:12">
      <c r="A3" s="43" t="s">
        <v>77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="38" customFormat="1" ht="87" customHeight="1" spans="1:12">
      <c r="A4" s="44" t="s">
        <v>3</v>
      </c>
      <c r="B4" s="44" t="s">
        <v>78</v>
      </c>
      <c r="C4" s="44" t="s">
        <v>79</v>
      </c>
      <c r="D4" s="44" t="s">
        <v>48</v>
      </c>
      <c r="E4" s="44" t="s">
        <v>80</v>
      </c>
      <c r="F4" s="44" t="s">
        <v>5</v>
      </c>
      <c r="G4" s="44" t="s">
        <v>81</v>
      </c>
      <c r="H4" s="44" t="s">
        <v>8</v>
      </c>
      <c r="I4" s="44" t="s">
        <v>82</v>
      </c>
      <c r="J4" s="44" t="s">
        <v>53</v>
      </c>
      <c r="K4" s="44" t="s">
        <v>54</v>
      </c>
      <c r="L4" s="44" t="s">
        <v>8</v>
      </c>
    </row>
    <row r="5" s="39" customFormat="1" ht="57" customHeight="1" spans="1:12">
      <c r="A5" s="45">
        <v>1</v>
      </c>
      <c r="B5" s="45" t="s">
        <v>83</v>
      </c>
      <c r="C5" s="45" t="s">
        <v>61</v>
      </c>
      <c r="D5" s="45">
        <v>11.179</v>
      </c>
      <c r="E5" s="46" t="s">
        <v>84</v>
      </c>
      <c r="F5" s="46" t="s">
        <v>85</v>
      </c>
      <c r="G5" s="46">
        <v>100</v>
      </c>
      <c r="H5" s="46" t="s">
        <v>12</v>
      </c>
      <c r="I5" s="50" t="s">
        <v>86</v>
      </c>
      <c r="J5" s="51" t="s">
        <v>87</v>
      </c>
      <c r="K5" s="46">
        <v>0</v>
      </c>
      <c r="L5" s="46" t="s">
        <v>88</v>
      </c>
    </row>
    <row r="6" s="39" customFormat="1" ht="57" customHeight="1" spans="1:12">
      <c r="A6" s="47"/>
      <c r="B6" s="47"/>
      <c r="C6" s="48"/>
      <c r="D6" s="47"/>
      <c r="E6" s="46"/>
      <c r="F6" s="46"/>
      <c r="G6" s="46"/>
      <c r="H6" s="46"/>
      <c r="I6" s="50" t="s">
        <v>89</v>
      </c>
      <c r="J6" s="51" t="s">
        <v>90</v>
      </c>
      <c r="K6" s="46">
        <v>0</v>
      </c>
      <c r="L6" s="46" t="s">
        <v>88</v>
      </c>
    </row>
    <row r="7" s="40" customFormat="1" ht="57" customHeight="1" spans="1:12">
      <c r="A7" s="47"/>
      <c r="B7" s="47"/>
      <c r="C7" s="46" t="s">
        <v>36</v>
      </c>
      <c r="D7" s="47"/>
      <c r="E7" s="46"/>
      <c r="F7" s="46"/>
      <c r="G7" s="46"/>
      <c r="H7" s="46"/>
      <c r="I7" s="50" t="s">
        <v>91</v>
      </c>
      <c r="J7" s="51" t="s">
        <v>92</v>
      </c>
      <c r="K7" s="46">
        <v>0</v>
      </c>
      <c r="L7" s="46" t="s">
        <v>88</v>
      </c>
    </row>
    <row r="8" s="40" customFormat="1" ht="57" customHeight="1" spans="1:12">
      <c r="A8" s="48"/>
      <c r="B8" s="48"/>
      <c r="C8" s="46"/>
      <c r="D8" s="48"/>
      <c r="E8" s="46"/>
      <c r="F8" s="46"/>
      <c r="G8" s="46"/>
      <c r="H8" s="46"/>
      <c r="I8" s="50" t="s">
        <v>93</v>
      </c>
      <c r="J8" s="51" t="s">
        <v>94</v>
      </c>
      <c r="K8" s="46">
        <v>0</v>
      </c>
      <c r="L8" s="46" t="s">
        <v>88</v>
      </c>
    </row>
    <row r="9" s="40" customFormat="1" spans="1:12">
      <c r="A9" s="49" t="s">
        <v>95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="40" customFormat="1" spans="1:1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</sheetData>
  <mergeCells count="12">
    <mergeCell ref="A2:L2"/>
    <mergeCell ref="A3:L3"/>
    <mergeCell ref="A5:A8"/>
    <mergeCell ref="B5:B8"/>
    <mergeCell ref="C5:C6"/>
    <mergeCell ref="C7:C8"/>
    <mergeCell ref="D5:D8"/>
    <mergeCell ref="E5:E8"/>
    <mergeCell ref="F5:F8"/>
    <mergeCell ref="G5:G8"/>
    <mergeCell ref="H5:H8"/>
    <mergeCell ref="A9:L10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15" zoomScaleNormal="115" workbookViewId="0">
      <selection activeCell="C15" sqref="C15"/>
    </sheetView>
  </sheetViews>
  <sheetFormatPr defaultColWidth="9" defaultRowHeight="13.5" outlineLevelCol="5"/>
  <cols>
    <col min="1" max="1" width="5" style="24" customWidth="1"/>
    <col min="2" max="2" width="34.875" style="24" customWidth="1"/>
    <col min="3" max="3" width="20.75" style="24" customWidth="1"/>
    <col min="4" max="4" width="26.625" style="24" customWidth="1"/>
    <col min="5" max="5" width="27.875" style="24" customWidth="1"/>
    <col min="6" max="6" width="13.5083333333333" style="24" customWidth="1"/>
    <col min="7" max="16384" width="9" style="24"/>
  </cols>
  <sheetData>
    <row r="1" s="24" customFormat="1" ht="27" customHeight="1" spans="1:1">
      <c r="A1" s="26" t="s">
        <v>96</v>
      </c>
    </row>
    <row r="2" s="24" customFormat="1" ht="33.95" customHeight="1" spans="1:6">
      <c r="A2" s="27" t="s">
        <v>97</v>
      </c>
      <c r="B2" s="27"/>
      <c r="C2" s="27"/>
      <c r="D2" s="27"/>
      <c r="E2" s="27"/>
      <c r="F2" s="27"/>
    </row>
    <row r="3" s="24" customFormat="1" ht="30" customHeight="1" spans="1:6">
      <c r="A3" s="28" t="s">
        <v>98</v>
      </c>
      <c r="B3" s="28"/>
      <c r="C3" s="28"/>
      <c r="D3" s="28"/>
      <c r="E3" s="28"/>
      <c r="F3" s="28"/>
    </row>
    <row r="4" s="25" customFormat="1" ht="44" customHeight="1" spans="1:6">
      <c r="A4" s="29" t="s">
        <v>3</v>
      </c>
      <c r="B4" s="29" t="s">
        <v>46</v>
      </c>
      <c r="C4" s="30" t="s">
        <v>99</v>
      </c>
      <c r="D4" s="30" t="s">
        <v>100</v>
      </c>
      <c r="E4" s="30" t="s">
        <v>101</v>
      </c>
      <c r="F4" s="30" t="s">
        <v>9</v>
      </c>
    </row>
    <row r="5" s="24" customFormat="1" ht="20" customHeight="1" spans="1:6">
      <c r="A5" s="31">
        <v>1</v>
      </c>
      <c r="B5" s="32" t="s">
        <v>38</v>
      </c>
      <c r="C5" s="31">
        <v>1000</v>
      </c>
      <c r="D5" s="31" t="s">
        <v>15</v>
      </c>
      <c r="E5" s="31"/>
      <c r="F5" s="33"/>
    </row>
    <row r="6" s="24" customFormat="1" ht="20" customHeight="1" spans="1:6">
      <c r="A6" s="31">
        <v>2</v>
      </c>
      <c r="B6" s="32" t="s">
        <v>33</v>
      </c>
      <c r="C6" s="31">
        <v>1000</v>
      </c>
      <c r="D6" s="31" t="s">
        <v>15</v>
      </c>
      <c r="E6" s="31"/>
      <c r="F6" s="33"/>
    </row>
    <row r="7" s="24" customFormat="1" ht="20" customHeight="1" spans="1:6">
      <c r="A7" s="31"/>
      <c r="B7" s="34"/>
      <c r="C7" s="31"/>
      <c r="D7" s="31"/>
      <c r="E7" s="31"/>
      <c r="F7" s="33"/>
    </row>
    <row r="8" s="24" customFormat="1" ht="20" customHeight="1" spans="1:6">
      <c r="A8" s="31"/>
      <c r="B8" s="35"/>
      <c r="C8" s="31"/>
      <c r="D8" s="31"/>
      <c r="E8" s="31"/>
      <c r="F8" s="33"/>
    </row>
    <row r="9" s="24" customFormat="1" ht="20" customHeight="1" spans="1:6">
      <c r="A9" s="31"/>
      <c r="B9" s="35"/>
      <c r="C9" s="31"/>
      <c r="D9" s="31"/>
      <c r="E9" s="31"/>
      <c r="F9" s="33"/>
    </row>
    <row r="10" s="24" customFormat="1" ht="20" customHeight="1" spans="1:6">
      <c r="A10" s="31"/>
      <c r="B10" s="34"/>
      <c r="C10" s="31"/>
      <c r="D10" s="31"/>
      <c r="E10" s="31"/>
      <c r="F10" s="33"/>
    </row>
    <row r="11" s="24" customFormat="1" ht="20" customHeight="1" spans="1:6">
      <c r="A11" s="31"/>
      <c r="B11" s="34"/>
      <c r="C11" s="31"/>
      <c r="D11" s="31"/>
      <c r="E11" s="31"/>
      <c r="F11" s="33"/>
    </row>
    <row r="12" s="24" customFormat="1" ht="20" customHeight="1" spans="1:6">
      <c r="A12" s="31"/>
      <c r="B12" s="36"/>
      <c r="C12" s="31"/>
      <c r="D12" s="31"/>
      <c r="E12" s="31"/>
      <c r="F12" s="33"/>
    </row>
    <row r="13" s="24" customFormat="1" ht="20" customHeight="1" spans="1:6">
      <c r="A13" s="31"/>
      <c r="B13" s="34"/>
      <c r="C13" s="31"/>
      <c r="D13" s="31"/>
      <c r="E13" s="31"/>
      <c r="F13" s="33"/>
    </row>
    <row r="14" s="24" customFormat="1" ht="20" customHeight="1" spans="1:6">
      <c r="A14" s="31"/>
      <c r="B14" s="34"/>
      <c r="C14" s="31"/>
      <c r="D14" s="31"/>
      <c r="E14" s="31"/>
      <c r="F14" s="33"/>
    </row>
    <row r="15" s="24" customFormat="1" ht="20" customHeight="1" spans="1:6">
      <c r="A15" s="31"/>
      <c r="B15" s="34"/>
      <c r="C15" s="31"/>
      <c r="D15" s="31"/>
      <c r="E15" s="31"/>
      <c r="F15" s="33"/>
    </row>
    <row r="16" s="24" customFormat="1" ht="20" customHeight="1" spans="1:6">
      <c r="A16" s="31"/>
      <c r="B16" s="34"/>
      <c r="C16" s="31"/>
      <c r="D16" s="31"/>
      <c r="E16" s="31"/>
      <c r="F16" s="33"/>
    </row>
    <row r="17" s="24" customFormat="1" ht="20" customHeight="1" spans="1:6">
      <c r="A17" s="31"/>
      <c r="B17" s="34"/>
      <c r="C17" s="31"/>
      <c r="D17" s="31"/>
      <c r="E17" s="31"/>
      <c r="F17" s="33"/>
    </row>
    <row r="18" s="24" customFormat="1" ht="20" customHeight="1" spans="1:6">
      <c r="A18" s="31"/>
      <c r="B18" s="34"/>
      <c r="C18" s="31"/>
      <c r="D18" s="31"/>
      <c r="E18" s="31"/>
      <c r="F18" s="33"/>
    </row>
    <row r="19" s="24" customFormat="1" ht="20" customHeight="1" spans="1:6">
      <c r="A19" s="31"/>
      <c r="B19" s="34"/>
      <c r="C19" s="31"/>
      <c r="D19" s="31"/>
      <c r="E19" s="31"/>
      <c r="F19" s="33"/>
    </row>
  </sheetData>
  <mergeCells count="2">
    <mergeCell ref="A2:F2"/>
    <mergeCell ref="A3:F3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15" zoomScaleNormal="115" workbookViewId="0">
      <selection activeCell="E5" sqref="E5"/>
    </sheetView>
  </sheetViews>
  <sheetFormatPr defaultColWidth="8.825" defaultRowHeight="15.6" customHeight="1"/>
  <cols>
    <col min="1" max="1" width="6" style="2" customWidth="1"/>
    <col min="2" max="2" width="10.625" style="2" customWidth="1"/>
    <col min="3" max="3" width="42.25" style="2" customWidth="1"/>
    <col min="4" max="4" width="10.6666666666667" style="1" customWidth="1"/>
    <col min="5" max="5" width="10.625" style="1" customWidth="1"/>
    <col min="6" max="8" width="8.625" style="2" customWidth="1"/>
    <col min="9" max="9" width="9.50833333333333" style="2" customWidth="1"/>
    <col min="10" max="10" width="8.875" style="2" customWidth="1"/>
    <col min="11" max="11" width="4.86666666666667" style="1" customWidth="1"/>
    <col min="12" max="12" width="16" style="1" customWidth="1"/>
    <col min="13" max="13" width="16.5083333333333" style="1" customWidth="1"/>
    <col min="14" max="16384" width="8.825" style="1"/>
  </cols>
  <sheetData>
    <row r="1" s="1" customFormat="1" ht="32" customHeight="1" spans="1:10">
      <c r="A1" s="3" t="s">
        <v>102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1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1">
      <c r="A3" s="6" t="s">
        <v>104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44" customHeight="1" spans="1:11">
      <c r="A4" s="7" t="s">
        <v>3</v>
      </c>
      <c r="B4" s="7" t="s">
        <v>105</v>
      </c>
      <c r="C4" s="7" t="s">
        <v>25</v>
      </c>
      <c r="D4" s="7" t="s">
        <v>106</v>
      </c>
      <c r="E4" s="7" t="s">
        <v>5</v>
      </c>
      <c r="F4" s="7" t="s">
        <v>28</v>
      </c>
      <c r="G4" s="7" t="s">
        <v>107</v>
      </c>
      <c r="H4" s="7" t="s">
        <v>108</v>
      </c>
      <c r="I4" s="7" t="s">
        <v>109</v>
      </c>
      <c r="J4" s="7" t="s">
        <v>110</v>
      </c>
      <c r="K4" s="7" t="s">
        <v>9</v>
      </c>
    </row>
    <row r="5" customFormat="1" ht="54" customHeight="1" spans="1:11">
      <c r="A5" s="8">
        <v>1</v>
      </c>
      <c r="B5" s="9" t="s">
        <v>111</v>
      </c>
      <c r="C5" s="10" t="s">
        <v>112</v>
      </c>
      <c r="D5" s="11">
        <v>0.9</v>
      </c>
      <c r="E5" s="12" t="s">
        <v>113</v>
      </c>
      <c r="F5" s="12">
        <v>100</v>
      </c>
      <c r="G5" s="12">
        <v>100</v>
      </c>
      <c r="H5" s="12" t="s">
        <v>114</v>
      </c>
      <c r="I5" s="12">
        <v>100</v>
      </c>
      <c r="J5" s="12" t="s">
        <v>12</v>
      </c>
      <c r="K5" s="12"/>
    </row>
    <row r="6" customFormat="1" ht="66" customHeight="1" spans="1:11">
      <c r="A6" s="13">
        <v>2</v>
      </c>
      <c r="B6" s="14" t="s">
        <v>115</v>
      </c>
      <c r="C6" s="12" t="s">
        <v>116</v>
      </c>
      <c r="D6" s="12">
        <v>0.35</v>
      </c>
      <c r="E6" s="15" t="s">
        <v>117</v>
      </c>
      <c r="F6" s="12">
        <v>100</v>
      </c>
      <c r="G6" s="12">
        <v>100</v>
      </c>
      <c r="H6" s="12" t="s">
        <v>114</v>
      </c>
      <c r="I6" s="21">
        <v>100</v>
      </c>
      <c r="J6" s="21" t="s">
        <v>12</v>
      </c>
      <c r="K6" s="12"/>
    </row>
    <row r="7" customFormat="1" ht="66" customHeight="1" spans="1:11">
      <c r="A7" s="16"/>
      <c r="B7" s="17"/>
      <c r="C7" s="12" t="s">
        <v>118</v>
      </c>
      <c r="D7" s="12">
        <v>2.4</v>
      </c>
      <c r="E7" s="18"/>
      <c r="F7" s="12">
        <v>100</v>
      </c>
      <c r="G7" s="12">
        <v>100</v>
      </c>
      <c r="H7" s="12" t="s">
        <v>119</v>
      </c>
      <c r="I7" s="22"/>
      <c r="J7" s="22"/>
      <c r="K7" s="12"/>
    </row>
    <row r="8" customFormat="1" ht="54" customHeight="1" spans="1:11">
      <c r="A8" s="19">
        <v>3</v>
      </c>
      <c r="B8" s="9" t="s">
        <v>120</v>
      </c>
      <c r="C8" s="12" t="s">
        <v>121</v>
      </c>
      <c r="D8" s="11">
        <v>0.6117</v>
      </c>
      <c r="E8" s="9" t="s">
        <v>122</v>
      </c>
      <c r="F8" s="12">
        <v>100</v>
      </c>
      <c r="G8" s="12">
        <v>100</v>
      </c>
      <c r="H8" s="12" t="s">
        <v>119</v>
      </c>
      <c r="I8" s="21">
        <v>100</v>
      </c>
      <c r="J8" s="21" t="s">
        <v>12</v>
      </c>
      <c r="K8" s="23"/>
    </row>
    <row r="9" customFormat="1" ht="54" customHeight="1" spans="1:11">
      <c r="A9" s="19"/>
      <c r="B9" s="9"/>
      <c r="C9" s="12" t="s">
        <v>123</v>
      </c>
      <c r="D9" s="12">
        <v>1.9288</v>
      </c>
      <c r="E9" s="9"/>
      <c r="F9" s="12">
        <v>100</v>
      </c>
      <c r="G9" s="12">
        <v>100</v>
      </c>
      <c r="H9" s="12" t="s">
        <v>114</v>
      </c>
      <c r="I9" s="22"/>
      <c r="J9" s="22"/>
      <c r="K9" s="23"/>
    </row>
    <row r="10" ht="30" customHeight="1" spans="1:11">
      <c r="A10" s="20" t="s">
        <v>124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</sheetData>
  <mergeCells count="13">
    <mergeCell ref="A2:K2"/>
    <mergeCell ref="A3:K3"/>
    <mergeCell ref="A10:K10"/>
    <mergeCell ref="A6:A7"/>
    <mergeCell ref="A8:A9"/>
    <mergeCell ref="B6:B7"/>
    <mergeCell ref="B8:B9"/>
    <mergeCell ref="E6:E7"/>
    <mergeCell ref="E8:E9"/>
    <mergeCell ref="I6:I7"/>
    <mergeCell ref="I8:I9"/>
    <mergeCell ref="J6:J7"/>
    <mergeCell ref="J8:J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建设单位</vt:lpstr>
      <vt:lpstr>施工企业</vt:lpstr>
      <vt:lpstr>监理企业</vt:lpstr>
      <vt:lpstr>设计单位</vt:lpstr>
      <vt:lpstr>试验检测公司</vt:lpstr>
      <vt:lpstr>施工企业安全生产评价</vt:lpstr>
      <vt:lpstr>代理公司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风行者......</cp:lastModifiedBy>
  <dcterms:created xsi:type="dcterms:W3CDTF">2023-02-15T10:20:00Z</dcterms:created>
  <dcterms:modified xsi:type="dcterms:W3CDTF">2024-01-18T09:59:11Z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848694AB54494CD388BF064A78D5A07D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